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te\Desktop\Taller Plan de PPRE\"/>
    </mc:Choice>
  </mc:AlternateContent>
  <xr:revisionPtr revIDLastSave="0" documentId="8_{B02425E7-B40E-4879-B3E6-DED312F4E781}" xr6:coauthVersionLast="47" xr6:coauthVersionMax="47" xr10:uidLastSave="{00000000-0000-0000-0000-000000000000}"/>
  <bookViews>
    <workbookView xWindow="-108" yWindow="-108" windowWidth="23256" windowHeight="11964" xr2:uid="{70526DD9-0972-4DA7-8D5C-9164D6FDCCD4}"/>
  </bookViews>
  <sheets>
    <sheet name="Hoja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7" i="1" l="1"/>
  <c r="U37" i="1" s="1"/>
  <c r="V37" i="1" s="1"/>
  <c r="W37" i="1" s="1"/>
  <c r="S37" i="1"/>
  <c r="Q37" i="1"/>
  <c r="R37" i="1" s="1"/>
  <c r="K37" i="1"/>
  <c r="S36" i="1"/>
  <c r="T36" i="1" s="1"/>
  <c r="U36" i="1" s="1"/>
  <c r="V36" i="1" s="1"/>
  <c r="W36" i="1" s="1"/>
  <c r="R36" i="1"/>
  <c r="Q36" i="1"/>
  <c r="K36" i="1"/>
  <c r="S35" i="1"/>
  <c r="T35" i="1" s="1"/>
  <c r="U35" i="1" s="1"/>
  <c r="V35" i="1" s="1"/>
  <c r="W35" i="1" s="1"/>
  <c r="R35" i="1"/>
  <c r="Q35" i="1"/>
  <c r="K35" i="1"/>
  <c r="T34" i="1"/>
  <c r="U34" i="1" s="1"/>
  <c r="V34" i="1" s="1"/>
  <c r="W34" i="1" s="1"/>
  <c r="S34" i="1"/>
  <c r="Q34" i="1"/>
  <c r="R34" i="1" s="1"/>
  <c r="K34" i="1"/>
  <c r="U33" i="1"/>
  <c r="V33" i="1" s="1"/>
  <c r="W33" i="1" s="1"/>
  <c r="T33" i="1"/>
  <c r="S33" i="1"/>
  <c r="R33" i="1"/>
  <c r="Q33" i="1"/>
  <c r="K33" i="1"/>
  <c r="S32" i="1"/>
  <c r="T32" i="1" s="1"/>
  <c r="U32" i="1" s="1"/>
  <c r="V32" i="1" s="1"/>
  <c r="W32" i="1" s="1"/>
  <c r="Q32" i="1"/>
  <c r="R32" i="1" s="1"/>
  <c r="K32" i="1"/>
  <c r="T31" i="1"/>
  <c r="U31" i="1" s="1"/>
  <c r="V31" i="1" s="1"/>
  <c r="W31" i="1" s="1"/>
  <c r="S31" i="1"/>
  <c r="Q31" i="1"/>
  <c r="R31" i="1" s="1"/>
  <c r="K31" i="1"/>
  <c r="U30" i="1"/>
  <c r="V30" i="1" s="1"/>
  <c r="W30" i="1" s="1"/>
  <c r="T30" i="1"/>
  <c r="S30" i="1"/>
  <c r="R30" i="1"/>
  <c r="Q30" i="1"/>
  <c r="K30" i="1"/>
  <c r="S29" i="1"/>
  <c r="T29" i="1" s="1"/>
  <c r="U29" i="1" s="1"/>
  <c r="V29" i="1" s="1"/>
  <c r="W29" i="1" s="1"/>
  <c r="Q29" i="1"/>
  <c r="R29" i="1" s="1"/>
  <c r="K29" i="1"/>
  <c r="T28" i="1"/>
  <c r="U28" i="1" s="1"/>
  <c r="V28" i="1" s="1"/>
  <c r="W28" i="1" s="1"/>
  <c r="S28" i="1"/>
  <c r="Q28" i="1"/>
  <c r="R28" i="1" s="1"/>
  <c r="K28" i="1"/>
  <c r="U27" i="1"/>
  <c r="V27" i="1" s="1"/>
  <c r="W27" i="1" s="1"/>
  <c r="T27" i="1"/>
  <c r="S27" i="1"/>
  <c r="R27" i="1"/>
  <c r="Q27" i="1"/>
  <c r="K27" i="1"/>
  <c r="S26" i="1"/>
  <c r="T26" i="1" s="1"/>
  <c r="U26" i="1" s="1"/>
  <c r="V26" i="1" s="1"/>
  <c r="W26" i="1" s="1"/>
  <c r="Q26" i="1"/>
  <c r="R26" i="1" s="1"/>
  <c r="K26" i="1"/>
  <c r="T25" i="1"/>
  <c r="U25" i="1" s="1"/>
  <c r="V25" i="1" s="1"/>
  <c r="W25" i="1" s="1"/>
  <c r="S25" i="1"/>
  <c r="Q25" i="1"/>
  <c r="R25" i="1" s="1"/>
  <c r="K25" i="1"/>
  <c r="U24" i="1"/>
  <c r="V24" i="1" s="1"/>
  <c r="W24" i="1" s="1"/>
  <c r="T24" i="1"/>
  <c r="S24" i="1"/>
  <c r="R24" i="1"/>
  <c r="Q24" i="1"/>
  <c r="K24" i="1"/>
  <c r="S23" i="1"/>
  <c r="T23" i="1" s="1"/>
  <c r="U23" i="1" s="1"/>
  <c r="V23" i="1" s="1"/>
  <c r="W23" i="1" s="1"/>
  <c r="Q23" i="1"/>
  <c r="R23" i="1" s="1"/>
  <c r="K23" i="1"/>
  <c r="T22" i="1"/>
  <c r="U22" i="1" s="1"/>
  <c r="V22" i="1" s="1"/>
  <c r="W22" i="1" s="1"/>
  <c r="S22" i="1"/>
  <c r="Q22" i="1"/>
  <c r="R22" i="1" s="1"/>
  <c r="K22" i="1"/>
  <c r="U21" i="1"/>
  <c r="V21" i="1" s="1"/>
  <c r="W21" i="1" s="1"/>
  <c r="T21" i="1"/>
  <c r="S21" i="1"/>
  <c r="R21" i="1"/>
  <c r="Q21" i="1"/>
  <c r="K21" i="1"/>
  <c r="S20" i="1"/>
  <c r="T20" i="1" s="1"/>
  <c r="U20" i="1" s="1"/>
  <c r="V20" i="1" s="1"/>
  <c r="W20" i="1" s="1"/>
  <c r="Q20" i="1"/>
  <c r="R20" i="1" s="1"/>
  <c r="K20" i="1"/>
  <c r="T19" i="1"/>
  <c r="U19" i="1" s="1"/>
  <c r="V19" i="1" s="1"/>
  <c r="W19" i="1" s="1"/>
  <c r="S19" i="1"/>
  <c r="Q19" i="1"/>
  <c r="R19" i="1" s="1"/>
  <c r="K19" i="1"/>
  <c r="U18" i="1"/>
  <c r="V18" i="1" s="1"/>
  <c r="W18" i="1" s="1"/>
  <c r="T18" i="1"/>
  <c r="S18" i="1"/>
  <c r="R18" i="1"/>
  <c r="Q18" i="1"/>
  <c r="K18" i="1"/>
  <c r="S17" i="1"/>
  <c r="T17" i="1" s="1"/>
  <c r="U17" i="1" s="1"/>
  <c r="V17" i="1" s="1"/>
  <c r="W17" i="1" s="1"/>
  <c r="Q17" i="1"/>
  <c r="R17" i="1" s="1"/>
  <c r="K17" i="1"/>
  <c r="T16" i="1"/>
  <c r="U16" i="1" s="1"/>
  <c r="V16" i="1" s="1"/>
  <c r="W16" i="1" s="1"/>
  <c r="S16" i="1"/>
  <c r="Q16" i="1"/>
  <c r="R16" i="1" s="1"/>
  <c r="K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Eisteyn Franklin Osorio Giraldo</author>
  </authors>
  <commentList>
    <comment ref="J14" authorId="0" shapeId="0" xr:uid="{3A578E35-C9C8-4A6E-8E0B-B9342B93DC76}">
      <text>
        <r>
          <rPr>
            <b/>
            <sz val="9"/>
            <color indexed="81"/>
            <rFont val="Tahoma"/>
            <family val="2"/>
          </rPr>
          <t>BAJA</t>
        </r>
        <r>
          <rPr>
            <sz val="9"/>
            <color indexed="81"/>
            <rFont val="Tahoma"/>
            <family val="2"/>
          </rPr>
          <t xml:space="preserve">: Existe la posibilidad que se presente el evento, pero hasta la fecha no ha ocurrido.
</t>
        </r>
        <r>
          <rPr>
            <b/>
            <sz val="9"/>
            <color indexed="81"/>
            <rFont val="Tahoma"/>
            <family val="2"/>
          </rPr>
          <t xml:space="preserve">MEDIA: </t>
        </r>
        <r>
          <rPr>
            <sz val="9"/>
            <color indexed="81"/>
            <rFont val="Tahoma"/>
            <family val="2"/>
          </rPr>
          <t xml:space="preserve">El evento ha ocurrido al menos en una ocasión durante el funcionamiento de la empresa.
</t>
        </r>
        <r>
          <rPr>
            <b/>
            <sz val="9"/>
            <color indexed="81"/>
            <rFont val="Tahoma"/>
            <family val="2"/>
          </rPr>
          <t xml:space="preserve">ALTA: </t>
        </r>
        <r>
          <rPr>
            <sz val="9"/>
            <color indexed="81"/>
            <rFont val="Tahoma"/>
            <family val="2"/>
          </rPr>
          <t>El evento se ha presentado en más de una ocasión durante el funcionamiento de la empresa</t>
        </r>
      </text>
    </comment>
    <comment ref="L15" authorId="0" shapeId="0" xr:uid="{4C850200-2640-412A-B15F-8F8F9C1BC353}">
      <text>
        <r>
          <rPr>
            <b/>
            <sz val="12"/>
            <color indexed="81"/>
            <rFont val="Tahoma"/>
            <family val="2"/>
          </rPr>
          <t>1.</t>
        </r>
        <r>
          <rPr>
            <sz val="12"/>
            <color indexed="81"/>
            <rFont val="Tahoma"/>
            <family val="2"/>
          </rPr>
          <t xml:space="preserve"> Sin lesiones
</t>
        </r>
        <r>
          <rPr>
            <b/>
            <sz val="12"/>
            <color indexed="81"/>
            <rFont val="Tahoma"/>
            <family val="2"/>
          </rPr>
          <t>2.</t>
        </r>
        <r>
          <rPr>
            <sz val="12"/>
            <color indexed="81"/>
            <rFont val="Tahoma"/>
            <family val="2"/>
          </rPr>
          <t xml:space="preserve"> Lesiones sin incapacidad
</t>
        </r>
        <r>
          <rPr>
            <b/>
            <sz val="12"/>
            <color indexed="81"/>
            <rFont val="Tahoma"/>
            <family val="2"/>
          </rPr>
          <t>3.</t>
        </r>
        <r>
          <rPr>
            <sz val="12"/>
            <color indexed="81"/>
            <rFont val="Tahoma"/>
            <family val="2"/>
          </rPr>
          <t xml:space="preserve"> Lesiones con incapacidad
</t>
        </r>
        <r>
          <rPr>
            <b/>
            <sz val="12"/>
            <color indexed="81"/>
            <rFont val="Tahoma"/>
            <family val="2"/>
          </rPr>
          <t>4.</t>
        </r>
        <r>
          <rPr>
            <sz val="12"/>
            <color indexed="81"/>
            <rFont val="Tahoma"/>
            <family val="2"/>
          </rPr>
          <t xml:space="preserve"> Lesiones graves con hospitalización
</t>
        </r>
        <r>
          <rPr>
            <b/>
            <sz val="12"/>
            <color indexed="81"/>
            <rFont val="Tahoma"/>
            <family val="2"/>
          </rPr>
          <t>5.</t>
        </r>
        <r>
          <rPr>
            <sz val="12"/>
            <color indexed="81"/>
            <rFont val="Tahoma"/>
            <family val="2"/>
          </rPr>
          <t xml:space="preserve"> Muerte</t>
        </r>
      </text>
    </comment>
    <comment ref="M15" authorId="0" shapeId="0" xr:uid="{0DEC5147-2B12-4B12-B8C1-9EEB19407AEE}">
      <text>
        <r>
          <rPr>
            <b/>
            <sz val="12"/>
            <color indexed="81"/>
            <rFont val="Tahoma"/>
            <family val="2"/>
          </rPr>
          <t xml:space="preserve">1. </t>
        </r>
        <r>
          <rPr>
            <sz val="12"/>
            <color indexed="81"/>
            <rFont val="Tahoma"/>
            <family val="2"/>
          </rPr>
          <t xml:space="preserve">Paradas menores de 4 horas.
</t>
        </r>
        <r>
          <rPr>
            <b/>
            <sz val="12"/>
            <color indexed="81"/>
            <rFont val="Tahoma"/>
            <family val="2"/>
          </rPr>
          <t>2.</t>
        </r>
        <r>
          <rPr>
            <sz val="12"/>
            <color indexed="81"/>
            <rFont val="Tahoma"/>
            <family val="2"/>
          </rPr>
          <t xml:space="preserve"> Paradas entre 4 horas y 1 día.
</t>
        </r>
        <r>
          <rPr>
            <b/>
            <sz val="12"/>
            <color indexed="81"/>
            <rFont val="Tahoma"/>
            <family val="2"/>
          </rPr>
          <t>3.</t>
        </r>
        <r>
          <rPr>
            <sz val="12"/>
            <color indexed="81"/>
            <rFont val="Tahoma"/>
            <family val="2"/>
          </rPr>
          <t xml:space="preserve"> Paradas entre 2 días y 5 días.
</t>
        </r>
        <r>
          <rPr>
            <b/>
            <sz val="12"/>
            <color indexed="81"/>
            <rFont val="Tahoma"/>
            <family val="2"/>
          </rPr>
          <t>4.</t>
        </r>
        <r>
          <rPr>
            <sz val="12"/>
            <color indexed="81"/>
            <rFont val="Tahoma"/>
            <family val="2"/>
          </rPr>
          <t xml:space="preserve"> Paradas entre 6 días a 10 días.
</t>
        </r>
        <r>
          <rPr>
            <b/>
            <sz val="12"/>
            <color indexed="81"/>
            <rFont val="Tahoma"/>
            <family val="2"/>
          </rPr>
          <t>5.</t>
        </r>
        <r>
          <rPr>
            <sz val="12"/>
            <color indexed="81"/>
            <rFont val="Tahoma"/>
            <family val="2"/>
          </rPr>
          <t xml:space="preserve"> Paradas mayores a 10 días.</t>
        </r>
      </text>
    </comment>
    <comment ref="N15" authorId="0" shapeId="0" xr:uid="{6AAB50EC-004D-4EEA-96A6-C1A14D9AE33A}">
      <text>
        <r>
          <rPr>
            <b/>
            <sz val="12"/>
            <color indexed="81"/>
            <rFont val="Tahoma"/>
            <family val="2"/>
          </rPr>
          <t>1.</t>
        </r>
        <r>
          <rPr>
            <sz val="12"/>
            <color indexed="81"/>
            <rFont val="Tahoma"/>
            <family val="2"/>
          </rPr>
          <t xml:space="preserve"> Perdida hasta 1 smlmv.
</t>
        </r>
        <r>
          <rPr>
            <b/>
            <sz val="12"/>
            <color indexed="81"/>
            <rFont val="Tahoma"/>
            <family val="2"/>
          </rPr>
          <t>2.</t>
        </r>
        <r>
          <rPr>
            <sz val="12"/>
            <color indexed="81"/>
            <rFont val="Tahoma"/>
            <family val="2"/>
          </rPr>
          <t xml:space="preserve"> Perdida entre 1 y 2 smlmv.
</t>
        </r>
        <r>
          <rPr>
            <b/>
            <sz val="12"/>
            <color indexed="81"/>
            <rFont val="Tahoma"/>
            <family val="2"/>
          </rPr>
          <t>3.</t>
        </r>
        <r>
          <rPr>
            <sz val="12"/>
            <color indexed="81"/>
            <rFont val="Tahoma"/>
            <family val="2"/>
          </rPr>
          <t xml:space="preserve"> Perdida entre 2 y 5 smlmv.
</t>
        </r>
        <r>
          <rPr>
            <b/>
            <sz val="12"/>
            <color indexed="81"/>
            <rFont val="Tahoma"/>
            <family val="2"/>
          </rPr>
          <t>4.</t>
        </r>
        <r>
          <rPr>
            <sz val="12"/>
            <color indexed="81"/>
            <rFont val="Tahoma"/>
            <family val="2"/>
          </rPr>
          <t xml:space="preserve"> Perdida entre 5 y 10 smlmv.
</t>
        </r>
        <r>
          <rPr>
            <b/>
            <sz val="12"/>
            <color indexed="81"/>
            <rFont val="Tahoma"/>
            <family val="2"/>
          </rPr>
          <t>5.</t>
        </r>
        <r>
          <rPr>
            <sz val="12"/>
            <color indexed="81"/>
            <rFont val="Tahoma"/>
            <family val="2"/>
          </rPr>
          <t xml:space="preserve"> Perdidas mayores 10 smlmv.</t>
        </r>
      </text>
    </comment>
    <comment ref="O15" authorId="0" shapeId="0" xr:uid="{F6583987-114A-46F7-89DD-01A325232E02}">
      <text>
        <r>
          <rPr>
            <b/>
            <sz val="12"/>
            <color indexed="81"/>
            <rFont val="Tahoma"/>
            <family val="2"/>
          </rPr>
          <t>1.</t>
        </r>
        <r>
          <rPr>
            <sz val="12"/>
            <color indexed="81"/>
            <rFont val="Tahoma"/>
            <family val="2"/>
          </rPr>
          <t xml:space="preserve"> De conocimiento solo a nivel interno del centro de trabajo y/o la empresa.
</t>
        </r>
        <r>
          <rPr>
            <b/>
            <sz val="12"/>
            <color indexed="81"/>
            <rFont val="Tahoma"/>
            <family val="2"/>
          </rPr>
          <t xml:space="preserve">2. </t>
        </r>
        <r>
          <rPr>
            <sz val="12"/>
            <color indexed="81"/>
            <rFont val="Tahoma"/>
            <family val="2"/>
          </rPr>
          <t xml:space="preserve">De conocimiento en el sector en donde esta ubicada la empresa o el centro de trabajo
</t>
        </r>
        <r>
          <rPr>
            <b/>
            <sz val="12"/>
            <color indexed="81"/>
            <rFont val="Tahoma"/>
            <family val="2"/>
          </rPr>
          <t>3.</t>
        </r>
        <r>
          <rPr>
            <sz val="12"/>
            <color indexed="81"/>
            <rFont val="Tahoma"/>
            <family val="2"/>
          </rPr>
          <t xml:space="preserve"> De conocimiento a nivel municipal.
</t>
        </r>
        <r>
          <rPr>
            <b/>
            <sz val="12"/>
            <color indexed="81"/>
            <rFont val="Tahoma"/>
            <family val="2"/>
          </rPr>
          <t>4.</t>
        </r>
        <r>
          <rPr>
            <sz val="12"/>
            <color indexed="81"/>
            <rFont val="Tahoma"/>
            <family val="2"/>
          </rPr>
          <t xml:space="preserve"> De conocimiento a nivel Departamental.
</t>
        </r>
        <r>
          <rPr>
            <b/>
            <sz val="12"/>
            <color indexed="81"/>
            <rFont val="Tahoma"/>
            <family val="2"/>
          </rPr>
          <t>5.</t>
        </r>
        <r>
          <rPr>
            <sz val="12"/>
            <color indexed="81"/>
            <rFont val="Tahoma"/>
            <family val="2"/>
          </rPr>
          <t xml:space="preserve"> De conocimiento a nivel Nacional.</t>
        </r>
      </text>
    </comment>
    <comment ref="P15" authorId="0" shapeId="0" xr:uid="{0EC5E771-4F3D-48B6-96BA-DDDEF7A76051}">
      <text>
        <r>
          <rPr>
            <b/>
            <sz val="12"/>
            <color indexed="81"/>
            <rFont val="Tahoma"/>
            <family val="2"/>
          </rPr>
          <t xml:space="preserve">1. </t>
        </r>
        <r>
          <rPr>
            <sz val="12"/>
            <color indexed="81"/>
            <rFont val="Tahoma"/>
            <family val="2"/>
          </rPr>
          <t xml:space="preserve">Ningún daño para el ambiente. 
</t>
        </r>
        <r>
          <rPr>
            <b/>
            <sz val="12"/>
            <color indexed="81"/>
            <rFont val="Tahoma"/>
            <family val="2"/>
          </rPr>
          <t xml:space="preserve">2. </t>
        </r>
        <r>
          <rPr>
            <sz val="12"/>
            <color indexed="81"/>
            <rFont val="Tahoma"/>
            <family val="2"/>
          </rPr>
          <t xml:space="preserve">Daño ambiental leve, remediable.
</t>
        </r>
        <r>
          <rPr>
            <b/>
            <sz val="12"/>
            <color indexed="81"/>
            <rFont val="Tahoma"/>
            <family val="2"/>
          </rPr>
          <t>3.</t>
        </r>
        <r>
          <rPr>
            <sz val="12"/>
            <color indexed="81"/>
            <rFont val="Tahoma"/>
            <family val="2"/>
          </rPr>
          <t xml:space="preserve"> Daño ambiental leve no remediable.
</t>
        </r>
        <r>
          <rPr>
            <b/>
            <sz val="12"/>
            <color indexed="81"/>
            <rFont val="Tahoma"/>
            <family val="2"/>
          </rPr>
          <t>4.</t>
        </r>
        <r>
          <rPr>
            <sz val="12"/>
            <color indexed="81"/>
            <rFont val="Tahoma"/>
            <family val="2"/>
          </rPr>
          <t xml:space="preserve"> Daño ambiental grave remediable.
</t>
        </r>
        <r>
          <rPr>
            <b/>
            <sz val="12"/>
            <color indexed="81"/>
            <rFont val="Tahoma"/>
            <family val="2"/>
          </rPr>
          <t>5.</t>
        </r>
        <r>
          <rPr>
            <sz val="12"/>
            <color indexed="81"/>
            <rFont val="Tahoma"/>
            <family val="2"/>
          </rPr>
          <t xml:space="preserve"> Daño ambiental grave no remediable.</t>
        </r>
      </text>
    </comment>
    <comment ref="L16" authorId="0" shapeId="0" xr:uid="{AEFE77CF-9E1D-4F5A-9CE5-841D132CD28A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Sin lesiones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Lesiones sin incapacidad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Lesiones con incapacidad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Lesiones graves con hospitalización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Muerte</t>
        </r>
      </text>
    </comment>
    <comment ref="M16" authorId="0" shapeId="0" xr:uid="{D7429B2D-63DD-4545-B1C1-D20F4FA2528C}">
      <text>
        <r>
          <rPr>
            <b/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Tahoma"/>
            <family val="2"/>
          </rPr>
          <t xml:space="preserve"> Paradas menores de 4 horas.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Paradas entre 4 horas y 1 día.
</t>
        </r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 Paradas entre 2 días y 5 días.
</t>
        </r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 Paradas entre 6 días a 10 días.
</t>
        </r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 Paradas mayores a 10 días.</t>
        </r>
      </text>
    </comment>
    <comment ref="N16" authorId="0" shapeId="0" xr:uid="{7CEBA0AB-1AA6-41D7-BA3D-2D60A24DE188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Perdida hasta 1 smlmv.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Perdida entre 1 y 2 smlmv.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Perdida entre 2 y 5 smlmv.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Perdida entre 5 y 10 smlmv.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Perdidas mayores 10 smlmv.</t>
        </r>
      </text>
    </comment>
    <comment ref="O16" authorId="0" shapeId="0" xr:uid="{38F4E1FD-00D6-4341-A3BA-85DBC62043C5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De conocimiento solo a nivel interno del centro de trabajo y/o la empresa.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De conocimiento en el sector en donde esta ubicada la empresa o el centro de trabajo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De conocimiento a nivel municipal.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De conocimiento a nivel Departamental.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De conocimiento a nivel Nacional.</t>
        </r>
      </text>
    </comment>
    <comment ref="P16" authorId="0" shapeId="0" xr:uid="{92C46B9B-01E7-4A5B-84B6-361884901A67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 xml:space="preserve">Ningún daño para el ambiente. 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Daño ambiental leve, remediable.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Daño ambiental leve no remediable.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Daño ambiental grave remediable.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Daño ambiental grave no remediable.</t>
        </r>
      </text>
    </comment>
    <comment ref="L17" authorId="0" shapeId="0" xr:uid="{197CA4B6-BBBA-435D-9715-52AB850DA269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Sin lesiones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Lesiones sin incapacidad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Lesiones con incapacidad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Lesiones graves con hospitalización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Muerte</t>
        </r>
      </text>
    </comment>
    <comment ref="M17" authorId="0" shapeId="0" xr:uid="{91C5A656-FED8-425A-A8F8-4D483D344A40}">
      <text>
        <r>
          <rPr>
            <b/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Tahoma"/>
            <family val="2"/>
          </rPr>
          <t xml:space="preserve"> Paradas menores de 4 horas.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Paradas entre 4 horas y 1 día.
</t>
        </r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 Paradas entre 2 días y 5 días.
</t>
        </r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 Paradas entre 6 días a 10 días.
</t>
        </r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 Paradas mayores a 10 días.</t>
        </r>
      </text>
    </comment>
    <comment ref="N17" authorId="0" shapeId="0" xr:uid="{529460AA-EDAF-4409-B2E3-A0F0758BEF7E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Perdida hasta 1 smlmv.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Perdida entre 1 y 2 smlmv.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Perdida entre 2 y 5 smlmv.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Perdida entre 5 y 10 smlmv.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Perdidas mayores 10 smlmv.</t>
        </r>
      </text>
    </comment>
    <comment ref="O17" authorId="0" shapeId="0" xr:uid="{D7B75566-6B04-4162-98DE-34995923FB0B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De conocimiento solo a nivel interno del centro de trabajo y/o la empresa.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De conocimiento en el sector en donde esta ubicada la empresa o el centro de trabajo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De conocimiento a nivel municipal.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De conocimiento a nivel Departamental.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De conocimiento a nivel Nacional.</t>
        </r>
      </text>
    </comment>
    <comment ref="P17" authorId="0" shapeId="0" xr:uid="{8A905E4B-AD96-487E-8F86-BF5B7E5878A2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 xml:space="preserve">Ningún daño para el ambiente. 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Daño ambiental leve, remediable.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Daño ambiental leve no remediable.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Daño ambiental grave remediable.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Daño ambiental grave no remediable.</t>
        </r>
      </text>
    </comment>
    <comment ref="L18" authorId="0" shapeId="0" xr:uid="{6C4CFE87-289B-4214-909A-DD968C8AF62E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Sin lesiones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Lesiones sin incapacidad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Lesiones con incapacidad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Lesiones graves con hospitalización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Muerte</t>
        </r>
      </text>
    </comment>
    <comment ref="M18" authorId="0" shapeId="0" xr:uid="{9B15A90A-EA9A-454C-AA76-B893EA64178A}">
      <text>
        <r>
          <rPr>
            <b/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Tahoma"/>
            <family val="2"/>
          </rPr>
          <t xml:space="preserve"> Paradas menores de 4 horas.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Paradas entre 4 horas y 1 día.
</t>
        </r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 Paradas entre 2 días y 5 días.
</t>
        </r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 Paradas entre 6 días a 10 días.
</t>
        </r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 Paradas mayores a 10 días.</t>
        </r>
      </text>
    </comment>
    <comment ref="N18" authorId="0" shapeId="0" xr:uid="{4D93D77F-F992-4C07-9924-159C14D49942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Perdida hasta 1 smlmv.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Perdida entre 1 y 2 smlmv.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Perdida entre 2 y 5 smlmv.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Perdida entre 5 y 10 smlmv.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Perdidas mayores 10 smlmv.</t>
        </r>
      </text>
    </comment>
    <comment ref="O18" authorId="0" shapeId="0" xr:uid="{BCB39590-E755-4839-9A69-C34CCBFBD08B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De conocimiento solo a nivel interno del centro de trabajo y/o la empresa.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De conocimiento en el sector en donde esta ubicada la empresa o el centro de trabajo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De conocimiento a nivel municipal.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De conocimiento a nivel Departamental.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De conocimiento a nivel Nacional.</t>
        </r>
      </text>
    </comment>
    <comment ref="P18" authorId="0" shapeId="0" xr:uid="{4D30CD30-FB10-428E-A57F-8922DC2B4363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 xml:space="preserve">Ningún daño para el ambiente. 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Daño ambiental leve, remediable.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Daño ambiental leve no remediable.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Daño ambiental grave remediable.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Daño ambiental grave no remediable.</t>
        </r>
      </text>
    </comment>
    <comment ref="L19" authorId="0" shapeId="0" xr:uid="{26363371-5707-41C1-88A3-35135163E011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Sin lesiones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Lesiones sin incapacidad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Lesiones con incapacidad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Lesiones graves con hospitalización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Muerte</t>
        </r>
      </text>
    </comment>
    <comment ref="M19" authorId="0" shapeId="0" xr:uid="{05C17EDC-97FE-47BB-9E26-778BD7667EB7}">
      <text>
        <r>
          <rPr>
            <b/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Tahoma"/>
            <family val="2"/>
          </rPr>
          <t xml:space="preserve"> Paradas menores de 4 horas.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Paradas entre 4 horas y 1 día.
</t>
        </r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 Paradas entre 2 días y 5 días.
</t>
        </r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 Paradas entre 6 días a 10 días.
</t>
        </r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 Paradas mayores a 10 días.</t>
        </r>
      </text>
    </comment>
    <comment ref="N19" authorId="0" shapeId="0" xr:uid="{1F8E712B-78AA-4471-A803-BAA2DB6AA483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Perdida hasta 1 smlmv.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Perdida entre 1 y 2 smlmv.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Perdida entre 2 y 5 smlmv.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Perdida entre 5 y 10 smlmv.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Perdidas mayores 10 smlmv.</t>
        </r>
      </text>
    </comment>
    <comment ref="O19" authorId="0" shapeId="0" xr:uid="{FD1BEB97-BDFC-4F0A-97D9-22643940AC60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De conocimiento solo a nivel interno del centro de trabajo y/o la empresa.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De conocimiento en el sector en donde esta ubicada la empresa o el centro de trabajo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De conocimiento a nivel municipal.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De conocimiento a nivel Departamental.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De conocimiento a nivel Nacional.</t>
        </r>
      </text>
    </comment>
    <comment ref="P19" authorId="0" shapeId="0" xr:uid="{44439121-73B1-4460-AEDA-511E671AFAAE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 xml:space="preserve">Ningún daño para el ambiente. 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Daño ambiental leve, remediable.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Daño ambiental leve no remediable.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Daño ambiental grave remediable.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Daño ambiental grave no remediable.</t>
        </r>
      </text>
    </comment>
    <comment ref="L20" authorId="0" shapeId="0" xr:uid="{8C9AA167-63BF-4D54-8884-D43C09B15438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Sin lesiones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Lesiones sin incapacidad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Lesiones con incapacidad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Lesiones graves con hospitalización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Muerte</t>
        </r>
      </text>
    </comment>
    <comment ref="M20" authorId="0" shapeId="0" xr:uid="{E594452B-62E8-44A2-9983-1211571F90D2}">
      <text>
        <r>
          <rPr>
            <b/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Tahoma"/>
            <family val="2"/>
          </rPr>
          <t xml:space="preserve"> Paradas menores de 4 horas.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Paradas entre 4 horas y 1 día.
</t>
        </r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 Paradas entre 2 días y 5 días.
</t>
        </r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 Paradas entre 6 días a 10 días.
</t>
        </r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 Paradas mayores a 10 días.</t>
        </r>
      </text>
    </comment>
    <comment ref="N20" authorId="0" shapeId="0" xr:uid="{753E9072-26CE-475F-B660-7067C5DE2687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Perdida hasta 1 smlmv.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Perdida entre 1 y 2 smlmv.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Perdida entre 2 y 5 smlmv.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Perdida entre 5 y 10 smlmv.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Perdidas mayores 10 smlmv.</t>
        </r>
      </text>
    </comment>
    <comment ref="O20" authorId="0" shapeId="0" xr:uid="{1849699F-FAF2-4A5F-807A-B524183D4C47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De conocimiento solo a nivel interno del centro de trabajo y/o la empresa.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De conocimiento en el sector en donde esta ubicada la empresa o el centro de trabajo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De conocimiento a nivel municipal.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De conocimiento a nivel Departamental.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De conocimiento a nivel Nacional.</t>
        </r>
      </text>
    </comment>
    <comment ref="P20" authorId="0" shapeId="0" xr:uid="{2F2D5B67-C2DC-44D9-95DC-ADE164E089C3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 xml:space="preserve">Ningún daño para el ambiente. 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Daño ambiental leve, remediable.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Daño ambiental leve no remediable.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Daño ambiental grave remediable.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Daño ambiental grave no remediable.</t>
        </r>
      </text>
    </comment>
    <comment ref="L21" authorId="0" shapeId="0" xr:uid="{93E44552-D675-4EC5-8D75-FACC5C2277A6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Sin lesiones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Lesiones sin incapacidad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Lesiones con incapacidad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Lesiones graves con hospitalización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Muerte</t>
        </r>
      </text>
    </comment>
    <comment ref="M21" authorId="0" shapeId="0" xr:uid="{8525BE0A-166C-40B0-9602-7561BB4EA4B8}">
      <text>
        <r>
          <rPr>
            <b/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Tahoma"/>
            <family val="2"/>
          </rPr>
          <t xml:space="preserve"> Paradas menores de 4 horas.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Paradas entre 4 horas y 1 día.
</t>
        </r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 Paradas entre 2 días y 5 días.
</t>
        </r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 Paradas entre 6 días a 10 días.
</t>
        </r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 Paradas mayores a 10 días.</t>
        </r>
      </text>
    </comment>
    <comment ref="N21" authorId="0" shapeId="0" xr:uid="{CD2091B0-FA0B-4F0A-B2F7-EBAE798A250A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Perdida hasta 1 smlmv.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Perdida entre 1 y 2 smlmv.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Perdida entre 2 y 5 smlmv.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Perdida entre 5 y 10 smlmv.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Perdidas mayores 10 smlmv.</t>
        </r>
      </text>
    </comment>
    <comment ref="O21" authorId="0" shapeId="0" xr:uid="{C9E50819-BC30-458E-A6C5-15271B298671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De conocimiento solo a nivel interno del centro de trabajo y/o la empresa.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De conocimiento en el sector en donde esta ubicada la empresa o el centro de trabajo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De conocimiento a nivel municipal.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De conocimiento a nivel Departamental.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De conocimiento a nivel Nacional.</t>
        </r>
      </text>
    </comment>
    <comment ref="P21" authorId="0" shapeId="0" xr:uid="{F205DB8B-95A1-4F9B-8703-15AAED384038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 xml:space="preserve">Ningún daño para el ambiente. 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Daño ambiental leve, remediable.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Daño ambiental leve no remediable.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Daño ambiental grave remediable.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Daño ambiental grave no remediable.</t>
        </r>
      </text>
    </comment>
    <comment ref="L22" authorId="0" shapeId="0" xr:uid="{C92D42C2-F1F6-475A-9448-B7F292B01D76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Sin lesiones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Lesiones sin incapacidad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Lesiones con incapacidad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Lesiones graves con hospitalización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Muerte</t>
        </r>
      </text>
    </comment>
    <comment ref="M22" authorId="0" shapeId="0" xr:uid="{D9FCB57C-54DC-4C77-BB85-4BAD299904D9}">
      <text>
        <r>
          <rPr>
            <b/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Tahoma"/>
            <family val="2"/>
          </rPr>
          <t xml:space="preserve"> Paradas menores de 4 horas.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Paradas entre 4 horas y 1 día.
</t>
        </r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 Paradas entre 2 días y 5 días.
</t>
        </r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 Paradas entre 6 días a 10 días.
</t>
        </r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 Paradas mayores a 10 días.</t>
        </r>
      </text>
    </comment>
    <comment ref="N22" authorId="0" shapeId="0" xr:uid="{C2331E39-D907-4038-8015-6D754CEC2D2D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Perdida hasta 1 smlmv.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Perdida entre 1 y 2 smlmv.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Perdida entre 2 y 5 smlmv.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Perdida entre 5 y 10 smlmv.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Perdidas mayores 10 smlmv.</t>
        </r>
      </text>
    </comment>
    <comment ref="O22" authorId="0" shapeId="0" xr:uid="{DF018C0E-3722-423C-8E60-D3D3304AFBD9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De conocimiento solo a nivel interno del centro de trabajo y/o la empresa.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De conocimiento en el sector en donde esta ubicada la empresa o el centro de trabajo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De conocimiento a nivel municipal.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De conocimiento a nivel Departamental.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De conocimiento a nivel Nacional.</t>
        </r>
      </text>
    </comment>
    <comment ref="P22" authorId="0" shapeId="0" xr:uid="{47CAD368-2FD6-40D4-8C0C-70C8053F514F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 xml:space="preserve">Ningún daño para el ambiente. 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Daño ambiental leve, remediable.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Daño ambiental leve no remediable.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Daño ambiental grave remediable.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Daño ambiental grave no remediable.</t>
        </r>
      </text>
    </comment>
    <comment ref="L23" authorId="0" shapeId="0" xr:uid="{EFCAD09A-38DC-4191-A9E1-FA1B9BE81012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Sin lesiones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Lesiones sin incapacidad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Lesiones con incapacidad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Lesiones graves con hospitalización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Muerte</t>
        </r>
      </text>
    </comment>
    <comment ref="M23" authorId="0" shapeId="0" xr:uid="{C63C39F8-ADC4-4A7E-B460-AA7CE1BED6BE}">
      <text>
        <r>
          <rPr>
            <b/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Tahoma"/>
            <family val="2"/>
          </rPr>
          <t xml:space="preserve"> Paradas menores de 4 horas.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Paradas entre 4 horas y 1 día.
</t>
        </r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 Paradas entre 2 días y 5 días.
</t>
        </r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 Paradas entre 6 días a 10 días.
</t>
        </r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 Paradas mayores a 10 días.</t>
        </r>
      </text>
    </comment>
    <comment ref="N23" authorId="0" shapeId="0" xr:uid="{BD7C4E41-20F8-4C0D-8D5A-F091FDD29BB5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Perdida hasta 1 smlmv.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Perdida entre 1 y 2 smlmv.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Perdida entre 2 y 5 smlmv.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Perdida entre 5 y 10 smlmv.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Perdidas mayores 10 smlmv.</t>
        </r>
      </text>
    </comment>
    <comment ref="O23" authorId="0" shapeId="0" xr:uid="{90AEB39B-455F-4BEE-804A-BAB58A14E4E2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De conocimiento solo a nivel interno del centro de trabajo y/o la empresa.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De conocimiento en el sector en donde esta ubicada la empresa o el centro de trabajo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De conocimiento a nivel municipal.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De conocimiento a nivel Departamental.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De conocimiento a nivel Nacional.</t>
        </r>
      </text>
    </comment>
    <comment ref="P23" authorId="0" shapeId="0" xr:uid="{8BAD48D3-3BCA-4736-85D6-11B1D24ED234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 xml:space="preserve">Ningún daño para el ambiente. 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Daño ambiental leve, remediable.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Daño ambiental leve no remediable.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Daño ambiental grave remediable.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Daño ambiental grave no remediable.</t>
        </r>
      </text>
    </comment>
    <comment ref="L24" authorId="0" shapeId="0" xr:uid="{5545C7FA-69EE-46A8-BD4C-D6B5FB4DF998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Sin lesiones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Lesiones sin incapacidad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Lesiones con incapacidad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Lesiones graves con hospitalización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Muerte</t>
        </r>
      </text>
    </comment>
    <comment ref="M24" authorId="0" shapeId="0" xr:uid="{24429DDD-4567-44FB-A5BC-79856E526707}">
      <text>
        <r>
          <rPr>
            <b/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Tahoma"/>
            <family val="2"/>
          </rPr>
          <t xml:space="preserve"> Paradas menores de 4 horas.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Paradas entre 4 horas y 1 día.
</t>
        </r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 Paradas entre 2 días y 5 días.
</t>
        </r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 Paradas entre 6 días a 10 días.
</t>
        </r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 Paradas mayores a 10 días.</t>
        </r>
      </text>
    </comment>
    <comment ref="N24" authorId="0" shapeId="0" xr:uid="{D4B9D1F4-F952-4A7A-A7A2-B6E090C9BFF6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Perdida hasta 1 smlmv.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Perdida entre 1 y 2 smlmv.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Perdida entre 2 y 5 smlmv.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Perdida entre 5 y 10 smlmv.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Perdidas mayores 10 smlmv.</t>
        </r>
      </text>
    </comment>
    <comment ref="O24" authorId="0" shapeId="0" xr:uid="{F942D36D-32E5-4E0D-AD90-72B5311AD398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De conocimiento solo a nivel interno del centro de trabajo y/o la empresa.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De conocimiento en el sector en donde esta ubicada la empresa o el centro de trabajo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De conocimiento a nivel municipal.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De conocimiento a nivel Departamental.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De conocimiento a nivel Nacional.</t>
        </r>
      </text>
    </comment>
    <comment ref="P24" authorId="0" shapeId="0" xr:uid="{2B1A87F3-5721-41E1-B163-C35670E53BEA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 xml:space="preserve">Ningún daño para el ambiente. 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Daño ambiental leve, remediable.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Daño ambiental leve no remediable.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Daño ambiental grave remediable.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Daño ambiental grave no remediable.</t>
        </r>
      </text>
    </comment>
    <comment ref="L25" authorId="0" shapeId="0" xr:uid="{517CBAB2-65BD-4309-A176-CB99C6D68011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Sin lesiones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Lesiones sin incapacidad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Lesiones con incapacidad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Lesiones graves con hospitalización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Muerte</t>
        </r>
      </text>
    </comment>
    <comment ref="M25" authorId="0" shapeId="0" xr:uid="{ECFEB829-32DF-4A09-BAB7-7F894FD162EC}">
      <text>
        <r>
          <rPr>
            <b/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Tahoma"/>
            <family val="2"/>
          </rPr>
          <t xml:space="preserve"> Paradas menores de 4 horas.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Paradas entre 4 horas y 1 día.
</t>
        </r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 Paradas entre 2 días y 5 días.
</t>
        </r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 Paradas entre 6 días a 10 días.
</t>
        </r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 Paradas mayores a 10 días.</t>
        </r>
      </text>
    </comment>
    <comment ref="N25" authorId="0" shapeId="0" xr:uid="{C9247C8D-44E9-40ED-B224-3DE4CC099940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Perdida hasta 1 smlmv.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Perdida entre 1 y 2 smlmv.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Perdida entre 2 y 5 smlmv.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Perdida entre 5 y 10 smlmv.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Perdidas mayores 10 smlmv.</t>
        </r>
      </text>
    </comment>
    <comment ref="O25" authorId="0" shapeId="0" xr:uid="{64975E36-0DCB-4F59-AE49-0CDC88B3EC94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De conocimiento solo a nivel interno del centro de trabajo y/o la empresa.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De conocimiento en el sector en donde esta ubicada la empresa o el centro de trabajo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De conocimiento a nivel municipal.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De conocimiento a nivel Departamental.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De conocimiento a nivel Nacional.</t>
        </r>
      </text>
    </comment>
    <comment ref="P25" authorId="0" shapeId="0" xr:uid="{17E049B9-04AF-478B-84A5-FF0B7CD45C28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 xml:space="preserve">Ningún daño para el ambiente. 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Daño ambiental leve, remediable.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Daño ambiental leve no remediable.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Daño ambiental grave remediable.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Daño ambiental grave no remediable.</t>
        </r>
      </text>
    </comment>
    <comment ref="L26" authorId="0" shapeId="0" xr:uid="{9339E85A-72AB-40DA-985D-B784E2978A1B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Sin lesiones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Lesiones sin incapacidad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Lesiones con incapacidad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Lesiones graves con hospitalización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Muerte</t>
        </r>
      </text>
    </comment>
    <comment ref="M26" authorId="0" shapeId="0" xr:uid="{E7769D73-B5C6-46A3-B4EF-855748C65B0B}">
      <text>
        <r>
          <rPr>
            <b/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Tahoma"/>
            <family val="2"/>
          </rPr>
          <t xml:space="preserve"> Paradas menores de 4 horas.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Paradas entre 4 horas y 1 día.
</t>
        </r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 Paradas entre 2 días y 5 días.
</t>
        </r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 Paradas entre 6 días a 10 días.
</t>
        </r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 Paradas mayores a 10 días.</t>
        </r>
      </text>
    </comment>
    <comment ref="N26" authorId="0" shapeId="0" xr:uid="{165837C7-B45C-4DDE-A97B-C0F7796D14BD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Perdida hasta 1 smlmv.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Perdida entre 1 y 2 smlmv.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Perdida entre 2 y 5 smlmv.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Perdida entre 5 y 10 smlmv.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Perdidas mayores 10 smlmv.</t>
        </r>
      </text>
    </comment>
    <comment ref="O26" authorId="0" shapeId="0" xr:uid="{8517B1C4-74CA-4F30-9826-ACB7824DE4E8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De conocimiento solo a nivel interno del centro de trabajo y/o la empresa.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De conocimiento en el sector en donde esta ubicada la empresa o el centro de trabajo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De conocimiento a nivel municipal.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De conocimiento a nivel Departamental.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De conocimiento a nivel Nacional.</t>
        </r>
      </text>
    </comment>
    <comment ref="P26" authorId="0" shapeId="0" xr:uid="{C054860E-B395-4489-B587-617672E415B8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 xml:space="preserve">Ningún daño para el ambiente. 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Daño ambiental leve, remediable.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Daño ambiental leve no remediable.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Daño ambiental grave remediable.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Daño ambiental grave no remediable.</t>
        </r>
      </text>
    </comment>
    <comment ref="L27" authorId="0" shapeId="0" xr:uid="{141A8A74-1A08-44A1-BD85-3E5A6105AF10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Sin lesiones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Lesiones sin incapacidad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Lesiones con incapacidad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Lesiones graves con hospitalización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Muerte</t>
        </r>
      </text>
    </comment>
    <comment ref="M27" authorId="0" shapeId="0" xr:uid="{9A77A7D0-ABE4-4EA8-83D5-BADAAF53CC98}">
      <text>
        <r>
          <rPr>
            <b/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Tahoma"/>
            <family val="2"/>
          </rPr>
          <t xml:space="preserve"> Paradas menores de 4 horas.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Paradas entre 4 horas y 1 día.
</t>
        </r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 Paradas entre 2 días y 5 días.
</t>
        </r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 Paradas entre 6 días a 10 días.
</t>
        </r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 Paradas mayores a 10 días.</t>
        </r>
      </text>
    </comment>
    <comment ref="N27" authorId="0" shapeId="0" xr:uid="{DA73A424-A5C3-4AB4-A668-E97761EB4F02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Perdida hasta 1 smlmv.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Perdida entre 1 y 2 smlmv.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Perdida entre 2 y 5 smlmv.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Perdida entre 5 y 10 smlmv.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Perdidas mayores 10 smlmv.</t>
        </r>
      </text>
    </comment>
    <comment ref="O27" authorId="0" shapeId="0" xr:uid="{B4C68C08-97C1-44C6-B86F-C9BC5A9E6230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De conocimiento solo a nivel interno del centro de trabajo y/o la empresa.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De conocimiento en el sector en donde esta ubicada la empresa o el centro de trabajo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De conocimiento a nivel municipal.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De conocimiento a nivel Departamental.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De conocimiento a nivel Nacional.</t>
        </r>
      </text>
    </comment>
    <comment ref="P27" authorId="0" shapeId="0" xr:uid="{F3E7E6CA-FE11-494C-91FF-402D8CE12BF6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 xml:space="preserve">Ningún daño para el ambiente. 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Daño ambiental leve, remediable.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Daño ambiental leve no remediable.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Daño ambiental grave remediable.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Daño ambiental grave no remediable.</t>
        </r>
      </text>
    </comment>
    <comment ref="L28" authorId="0" shapeId="0" xr:uid="{7059CC7A-2108-4291-9845-995B78166D67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Sin lesiones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Lesiones sin incapacidad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Lesiones con incapacidad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Lesiones graves con hospitalización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Muerte</t>
        </r>
      </text>
    </comment>
    <comment ref="M28" authorId="0" shapeId="0" xr:uid="{1524386F-D35F-49A7-B9A3-0D4D7EE8F2ED}">
      <text>
        <r>
          <rPr>
            <b/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Tahoma"/>
            <family val="2"/>
          </rPr>
          <t xml:space="preserve"> Paradas menores de 4 horas.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Paradas entre 4 horas y 1 día.
</t>
        </r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 Paradas entre 2 días y 5 días.
</t>
        </r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 Paradas entre 6 días a 10 días.
</t>
        </r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 Paradas mayores a 10 días.</t>
        </r>
      </text>
    </comment>
    <comment ref="N28" authorId="0" shapeId="0" xr:uid="{2EEB0630-7868-4E41-9E53-26BB250E3F64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Perdida hasta 1 smlmv.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Perdida entre 1 y 2 smlmv.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Perdida entre 2 y 5 smlmv.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Perdida entre 5 y 10 smlmv.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Perdidas mayores 10 smlmv.</t>
        </r>
      </text>
    </comment>
    <comment ref="O28" authorId="0" shapeId="0" xr:uid="{3C8C2B2C-8A05-4FF7-97BB-5181D07AE3A5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De conocimiento solo a nivel interno del centro de trabajo y/o la empresa.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De conocimiento en el sector en donde esta ubicada la empresa o el centro de trabajo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De conocimiento a nivel municipal.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De conocimiento a nivel Departamental.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De conocimiento a nivel Nacional.</t>
        </r>
      </text>
    </comment>
    <comment ref="P28" authorId="0" shapeId="0" xr:uid="{F657CF61-D737-4CBC-9EC4-56883AB0DAE5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 xml:space="preserve">Ningún daño para el ambiente. 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Daño ambiental leve, remediable.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Daño ambiental leve no remediable.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Daño ambiental grave remediable.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Daño ambiental grave no remediable.</t>
        </r>
      </text>
    </comment>
    <comment ref="L29" authorId="0" shapeId="0" xr:uid="{8C0BA8F1-CA4B-4178-A51E-A362AC06B052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Sin lesiones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Lesiones sin incapacidad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Lesiones con incapacidad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Lesiones graves con hospitalización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Muerte</t>
        </r>
      </text>
    </comment>
    <comment ref="M29" authorId="0" shapeId="0" xr:uid="{1FD57846-B6CA-43C9-8E92-0B7D941B5FEE}">
      <text>
        <r>
          <rPr>
            <b/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Tahoma"/>
            <family val="2"/>
          </rPr>
          <t xml:space="preserve"> Paradas menores de 4 horas.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Paradas entre 4 horas y 1 día.
</t>
        </r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 Paradas entre 2 días y 5 días.
</t>
        </r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 Paradas entre 6 días a 10 días.
</t>
        </r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 Paradas mayores a 10 días.</t>
        </r>
      </text>
    </comment>
    <comment ref="N29" authorId="0" shapeId="0" xr:uid="{03A90642-ECF7-4D08-A824-F4AE1D741E50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Perdida hasta 1 smlmv.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Perdida entre 1 y 2 smlmv.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Perdida entre 2 y 5 smlmv.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Perdida entre 5 y 10 smlmv.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Perdidas mayores 10 smlmv.</t>
        </r>
      </text>
    </comment>
    <comment ref="O29" authorId="0" shapeId="0" xr:uid="{29DDD8CA-F1EF-42E7-B5FC-669450402A70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De conocimiento solo a nivel interno del centro de trabajo y/o la empresa.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De conocimiento en el sector en donde esta ubicada la empresa o el centro de trabajo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De conocimiento a nivel municipal.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De conocimiento a nivel Departamental.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De conocimiento a nivel Nacional.</t>
        </r>
      </text>
    </comment>
    <comment ref="P29" authorId="0" shapeId="0" xr:uid="{562EE816-0697-4C5B-8A6E-F847D49546A6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 xml:space="preserve">Ningún daño para el ambiente. 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Daño ambiental leve, remediable.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Daño ambiental leve no remediable.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Daño ambiental grave remediable.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Daño ambiental grave no remediable.</t>
        </r>
      </text>
    </comment>
    <comment ref="L30" authorId="0" shapeId="0" xr:uid="{EFF2AD45-3D2C-4ECD-AE98-7A9E4C595C1D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Sin lesiones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Lesiones sin incapacidad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Lesiones con incapacidad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Lesiones graves con hospitalización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Muerte</t>
        </r>
      </text>
    </comment>
    <comment ref="M30" authorId="0" shapeId="0" xr:uid="{B1A633FA-A2A3-4BEF-BBE1-711F2A3899B1}">
      <text>
        <r>
          <rPr>
            <b/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Tahoma"/>
            <family val="2"/>
          </rPr>
          <t xml:space="preserve"> Paradas menores de 4 horas.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Paradas entre 4 horas y 1 día.
</t>
        </r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 Paradas entre 2 días y 5 días.
</t>
        </r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 Paradas entre 6 días a 10 días.
</t>
        </r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 Paradas mayores a 10 días.</t>
        </r>
      </text>
    </comment>
    <comment ref="N30" authorId="0" shapeId="0" xr:uid="{A11E50CE-C600-40A0-A071-C525243E5155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Perdida hasta 1 smlmv.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Perdida entre 1 y 2 smlmv.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Perdida entre 2 y 5 smlmv.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Perdida entre 5 y 10 smlmv.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Perdidas mayores 10 smlmv.</t>
        </r>
      </text>
    </comment>
    <comment ref="O30" authorId="0" shapeId="0" xr:uid="{E5506D62-171D-4383-AB42-9C87F1C098B3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De conocimiento solo a nivel interno del centro de trabajo y/o la empresa.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De conocimiento en el sector en donde esta ubicada la empresa o el centro de trabajo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De conocimiento a nivel municipal.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De conocimiento a nivel Departamental.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De conocimiento a nivel Nacional.</t>
        </r>
      </text>
    </comment>
    <comment ref="P30" authorId="0" shapeId="0" xr:uid="{F07E828F-2B37-4DFB-A93D-4D18807428C4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 xml:space="preserve">Ningún daño para el ambiente. 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Daño ambiental leve, remediable.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Daño ambiental leve no remediable.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Daño ambiental grave remediable.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Daño ambiental grave no remediable.</t>
        </r>
      </text>
    </comment>
    <comment ref="L31" authorId="0" shapeId="0" xr:uid="{4C85FFCC-4596-4E81-BDA6-7A4F54E580B0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Sin lesiones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Lesiones sin incapacidad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Lesiones con incapacidad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Lesiones graves con hospitalización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Muerte</t>
        </r>
      </text>
    </comment>
    <comment ref="M31" authorId="0" shapeId="0" xr:uid="{68002DCE-3A40-463E-BE3D-BD0C76061F7B}">
      <text>
        <r>
          <rPr>
            <b/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Tahoma"/>
            <family val="2"/>
          </rPr>
          <t xml:space="preserve"> Paradas menores de 4 horas.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Paradas entre 4 horas y 1 día.
</t>
        </r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 Paradas entre 2 días y 5 días.
</t>
        </r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 Paradas entre 6 días a 10 días.
</t>
        </r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 Paradas mayores a 10 días.</t>
        </r>
      </text>
    </comment>
    <comment ref="N31" authorId="0" shapeId="0" xr:uid="{62FE35F8-0497-4E35-A2F2-25EFDD9F4121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Perdida hasta 1 smlmv.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Perdida entre 1 y 2 smlmv.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Perdida entre 2 y 5 smlmv.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Perdida entre 5 y 10 smlmv.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Perdidas mayores 10 smlmv.</t>
        </r>
      </text>
    </comment>
    <comment ref="O31" authorId="0" shapeId="0" xr:uid="{4E304A56-17D3-4CE1-97AA-1BFDB1BB9009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De conocimiento solo a nivel interno del centro de trabajo y/o la empresa.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De conocimiento en el sector en donde esta ubicada la empresa o el centro de trabajo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De conocimiento a nivel municipal.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De conocimiento a nivel Departamental.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De conocimiento a nivel Nacional.</t>
        </r>
      </text>
    </comment>
    <comment ref="P31" authorId="0" shapeId="0" xr:uid="{EF99DEA2-DF99-4775-881A-2CFFAB061EB8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 xml:space="preserve">Ningún daño para el ambiente. 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Daño ambiental leve, remediable.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Daño ambiental leve no remediable.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Daño ambiental grave remediable.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Daño ambiental grave no remediable.</t>
        </r>
      </text>
    </comment>
    <comment ref="L32" authorId="0" shapeId="0" xr:uid="{6D951990-3686-44A9-8F84-BD3F61DAAC91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Sin lesiones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Lesiones sin incapacidad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Lesiones con incapacidad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Lesiones graves con hospitalización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Muerte</t>
        </r>
      </text>
    </comment>
    <comment ref="M32" authorId="0" shapeId="0" xr:uid="{EA198DA3-4B68-46F3-9108-839431C8835C}">
      <text>
        <r>
          <rPr>
            <b/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Tahoma"/>
            <family val="2"/>
          </rPr>
          <t xml:space="preserve"> Paradas menores de 4 horas.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Paradas entre 4 horas y 1 día.
</t>
        </r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 Paradas entre 2 días y 5 días.
</t>
        </r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 Paradas entre 6 días a 10 días.
</t>
        </r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 Paradas mayores a 10 días.</t>
        </r>
      </text>
    </comment>
    <comment ref="N32" authorId="0" shapeId="0" xr:uid="{528F5E0C-149F-48AC-A87F-E2FA347771AD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Perdida hasta 1 smlmv.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Perdida entre 1 y 2 smlmv.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Perdida entre 2 y 5 smlmv.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Perdida entre 5 y 10 smlmv.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Perdidas mayores 10 smlmv.</t>
        </r>
      </text>
    </comment>
    <comment ref="O32" authorId="0" shapeId="0" xr:uid="{8518E526-B7A6-4B53-A9DF-3014DA77FDEE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De conocimiento solo a nivel interno del centro de trabajo y/o la empresa.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De conocimiento en el sector en donde esta ubicada la empresa o el centro de trabajo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De conocimiento a nivel municipal.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De conocimiento a nivel Departamental.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De conocimiento a nivel Nacional.</t>
        </r>
      </text>
    </comment>
    <comment ref="P32" authorId="0" shapeId="0" xr:uid="{DED0CB1C-71B6-4CEF-A591-02602A0361E0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 xml:space="preserve">Ningún daño para el ambiente. 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Daño ambiental leve, remediable.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Daño ambiental leve no remediable.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Daño ambiental grave remediable.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Daño ambiental grave no remediable.</t>
        </r>
      </text>
    </comment>
    <comment ref="L33" authorId="0" shapeId="0" xr:uid="{4803D2FF-636D-4E3C-A7BE-C52BC6531893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Sin lesiones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Lesiones sin incapacidad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Lesiones con incapacidad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Lesiones graves con hospitalización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Muerte</t>
        </r>
      </text>
    </comment>
    <comment ref="M33" authorId="0" shapeId="0" xr:uid="{6E86A7D0-2272-4CBA-B1A1-3492542E3316}">
      <text>
        <r>
          <rPr>
            <b/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Tahoma"/>
            <family val="2"/>
          </rPr>
          <t xml:space="preserve"> Paradas menores de 4 horas.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Paradas entre 4 horas y 1 día.
</t>
        </r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 Paradas entre 2 días y 5 días.
</t>
        </r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 Paradas entre 6 días a 10 días.
</t>
        </r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 Paradas mayores a 10 días.</t>
        </r>
      </text>
    </comment>
    <comment ref="N33" authorId="0" shapeId="0" xr:uid="{5E136819-95E9-46A5-9C29-2CC2FB768223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Perdida hasta 1 smlmv.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Perdida entre 1 y 2 smlmv.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Perdida entre 2 y 5 smlmv.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Perdida entre 5 y 10 smlmv.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Perdidas mayores 10 smlmv.</t>
        </r>
      </text>
    </comment>
    <comment ref="O33" authorId="0" shapeId="0" xr:uid="{EABC12C3-E8AB-4772-9532-AE8AC73A16E4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De conocimiento solo a nivel interno del centro de trabajo y/o la empresa.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De conocimiento en el sector en donde esta ubicada la empresa o el centro de trabajo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De conocimiento a nivel municipal.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De conocimiento a nivel Departamental.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De conocimiento a nivel Nacional.</t>
        </r>
      </text>
    </comment>
    <comment ref="P33" authorId="0" shapeId="0" xr:uid="{2F9CDC22-2F80-4F02-8AC2-EF5B650A4282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 xml:space="preserve">Ningún daño para el ambiente. 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Daño ambiental leve, remediable.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Daño ambiental leve no remediable.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Daño ambiental grave remediable.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Daño ambiental grave no remediable.</t>
        </r>
      </text>
    </comment>
    <comment ref="L34" authorId="0" shapeId="0" xr:uid="{46695A45-EAE5-48E3-8D08-60A6A9A0CCE2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Sin lesiones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Lesiones sin incapacidad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Lesiones con incapacidad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Lesiones graves con hospitalización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Muerte</t>
        </r>
      </text>
    </comment>
    <comment ref="M34" authorId="0" shapeId="0" xr:uid="{6CBBA999-3EF6-48E3-89FB-2137A1D09F9F}">
      <text>
        <r>
          <rPr>
            <b/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Tahoma"/>
            <family val="2"/>
          </rPr>
          <t xml:space="preserve"> Paradas menores de 4 horas.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Paradas entre 4 horas y 1 día.
</t>
        </r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 Paradas entre 2 días y 5 días.
</t>
        </r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 Paradas entre 6 días a 10 días.
</t>
        </r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 Paradas mayores a 10 días.</t>
        </r>
      </text>
    </comment>
    <comment ref="N34" authorId="0" shapeId="0" xr:uid="{7AA1D980-9DC4-41E4-B2AC-41EB451B4047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Perdida hasta 1 smlmv.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Perdida entre 1 y 2 smlmv.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Perdida entre 2 y 5 smlmv.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Perdida entre 5 y 10 smlmv.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Perdidas mayores 10 smlmv.</t>
        </r>
      </text>
    </comment>
    <comment ref="O34" authorId="0" shapeId="0" xr:uid="{3A4623C2-A9CD-4BD5-9DD2-90E88FBEB682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De conocimiento solo a nivel interno del centro de trabajo y/o la empresa.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De conocimiento en el sector en donde esta ubicada la empresa o el centro de trabajo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De conocimiento a nivel municipal.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De conocimiento a nivel Departamental.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De conocimiento a nivel Nacional.</t>
        </r>
      </text>
    </comment>
    <comment ref="P34" authorId="0" shapeId="0" xr:uid="{F617FD1D-9DCB-4529-9848-A4C3C6205C74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 xml:space="preserve">Ningún daño para el ambiente. 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Daño ambiental leve, remediable.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Daño ambiental leve no remediable.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Daño ambiental grave remediable.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Daño ambiental grave no remediable.</t>
        </r>
      </text>
    </comment>
    <comment ref="L35" authorId="0" shapeId="0" xr:uid="{894CFC65-55C2-45ED-B706-D9776F6C800B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Sin lesiones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Lesiones sin incapacidad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Lesiones con incapacidad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Lesiones graves con hospitalización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Muerte</t>
        </r>
      </text>
    </comment>
    <comment ref="M35" authorId="0" shapeId="0" xr:uid="{4D0A955E-2D5E-40A8-B2E3-36B0AD2B6890}">
      <text>
        <r>
          <rPr>
            <b/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Tahoma"/>
            <family val="2"/>
          </rPr>
          <t xml:space="preserve"> Paradas menores de 4 horas.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Paradas entre 4 horas y 1 día.
</t>
        </r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 Paradas entre 2 días y 5 días.
</t>
        </r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 Paradas entre 6 días a 10 días.
</t>
        </r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 Paradas mayores a 10 días.</t>
        </r>
      </text>
    </comment>
    <comment ref="N35" authorId="0" shapeId="0" xr:uid="{4CAA64AC-CD5A-4697-9786-085A86BBD4F0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Perdida hasta 1 smlmv.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Perdida entre 1 y 2 smlmv.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Perdida entre 2 y 5 smlmv.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Perdida entre 5 y 10 smlmv.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Perdidas mayores 10 smlmv.</t>
        </r>
      </text>
    </comment>
    <comment ref="O35" authorId="0" shapeId="0" xr:uid="{CF4A2D7C-283E-4D5D-A036-2495A6B24D8B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De conocimiento solo a nivel interno del centro de trabajo y/o la empresa.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De conocimiento en el sector en donde esta ubicada la empresa o el centro de trabajo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De conocimiento a nivel municipal.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De conocimiento a nivel Departamental.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De conocimiento a nivel Nacional.</t>
        </r>
      </text>
    </comment>
    <comment ref="P35" authorId="0" shapeId="0" xr:uid="{44AC7AC7-39EF-48A4-B167-CC8FF82E8D56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 xml:space="preserve">Ningún daño para el ambiente. 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Daño ambiental leve, remediable.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Daño ambiental leve no remediable.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Daño ambiental grave remediable.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Daño ambiental grave no remediable.</t>
        </r>
      </text>
    </comment>
    <comment ref="L36" authorId="0" shapeId="0" xr:uid="{0846ACED-3E19-47C6-95C6-590B7A31E569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Sin lesiones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Lesiones sin incapacidad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Lesiones con incapacidad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Lesiones graves con hospitalización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Muerte</t>
        </r>
      </text>
    </comment>
    <comment ref="M36" authorId="0" shapeId="0" xr:uid="{42BC389E-7A4A-4EEF-AA3B-00837957D233}">
      <text>
        <r>
          <rPr>
            <b/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Tahoma"/>
            <family val="2"/>
          </rPr>
          <t xml:space="preserve"> Paradas menores de 4 horas.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Paradas entre 4 horas y 1 día.
</t>
        </r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 Paradas entre 2 días y 5 días.
</t>
        </r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 Paradas entre 6 días a 10 días.
</t>
        </r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 Paradas mayores a 10 días.</t>
        </r>
      </text>
    </comment>
    <comment ref="N36" authorId="0" shapeId="0" xr:uid="{5FAC7A63-A4A1-46AC-BFD6-4E74D5E933BF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Perdida hasta 1 smlmv.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Perdida entre 1 y 2 smlmv.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Perdida entre 2 y 5 smlmv.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Perdida entre 5 y 10 smlmv.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Perdidas mayores 10 smlmv.</t>
        </r>
      </text>
    </comment>
    <comment ref="O36" authorId="0" shapeId="0" xr:uid="{03C22FFE-DE84-46FA-B088-F532137F1814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De conocimiento solo a nivel interno del centro de trabajo y/o la empresa.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De conocimiento en el sector en donde esta ubicada la empresa o el centro de trabajo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De conocimiento a nivel municipal.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De conocimiento a nivel Departamental.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De conocimiento a nivel Nacional.</t>
        </r>
      </text>
    </comment>
    <comment ref="P36" authorId="0" shapeId="0" xr:uid="{16A27104-0DD8-4D05-9040-73318D2DE653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 xml:space="preserve">Ningún daño para el ambiente. 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Daño ambiental leve, remediable.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Daño ambiental leve no remediable.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Daño ambiental grave remediable.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Daño ambiental grave no remediable.</t>
        </r>
      </text>
    </comment>
    <comment ref="L37" authorId="0" shapeId="0" xr:uid="{091A9493-6A0E-4C35-A096-E56FA2D0C767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Sin lesiones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Lesiones sin incapacidad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Lesiones con incapacidad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Lesiones graves con hospitalización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Muerte</t>
        </r>
      </text>
    </comment>
    <comment ref="M37" authorId="0" shapeId="0" xr:uid="{A5B9CFE8-3C7D-4581-8738-EEF2E3910275}">
      <text>
        <r>
          <rPr>
            <b/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Tahoma"/>
            <family val="2"/>
          </rPr>
          <t xml:space="preserve"> Paradas menores de 4 horas.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Paradas entre 4 horas y 1 día.
</t>
        </r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 Paradas entre 2 días y 5 días.
</t>
        </r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 Paradas entre 6 días a 10 días.
</t>
        </r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 Paradas mayores a 10 días.</t>
        </r>
      </text>
    </comment>
    <comment ref="N37" authorId="0" shapeId="0" xr:uid="{E738DADF-21AA-497B-9F52-D44EC6956CA3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Perdida hasta 1 smlmv.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Perdida entre 1 y 2 smlmv.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Perdida entre 2 y 5 smlmv.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Perdida entre 5 y 10 smlmv.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Perdidas mayores 10 smlmv.</t>
        </r>
      </text>
    </comment>
    <comment ref="O37" authorId="0" shapeId="0" xr:uid="{1CD3C716-4805-4AA1-A518-64F518C6DE2D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>De conocimiento solo a nivel interno del centro de trabajo y/o la empresa.</t>
        </r>
        <r>
          <rPr>
            <b/>
            <sz val="9"/>
            <color indexed="81"/>
            <rFont val="Tahoma"/>
            <family val="2"/>
          </rPr>
          <t xml:space="preserve">
2. </t>
        </r>
        <r>
          <rPr>
            <sz val="9"/>
            <color indexed="81"/>
            <rFont val="Tahoma"/>
            <family val="2"/>
          </rPr>
          <t>De conocimiento en el sector en donde esta ubicada la empresa o el centro de trabajo</t>
        </r>
        <r>
          <rPr>
            <b/>
            <sz val="9"/>
            <color indexed="81"/>
            <rFont val="Tahoma"/>
            <family val="2"/>
          </rPr>
          <t xml:space="preserve">
3. </t>
        </r>
        <r>
          <rPr>
            <sz val="9"/>
            <color indexed="81"/>
            <rFont val="Tahoma"/>
            <family val="2"/>
          </rPr>
          <t>De conocimiento a nivel municipal.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De conocimiento a nivel Departamental.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De conocimiento a nivel Nacional.</t>
        </r>
      </text>
    </comment>
    <comment ref="P37" authorId="0" shapeId="0" xr:uid="{8E3263C4-09D7-4C32-B31B-EA7420B8DB1B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sz val="9"/>
            <color indexed="81"/>
            <rFont val="Tahoma"/>
            <family val="2"/>
          </rPr>
          <t xml:space="preserve">Ningún daño para el ambiente. </t>
        </r>
        <r>
          <rPr>
            <b/>
            <sz val="9"/>
            <color indexed="81"/>
            <rFont val="Tahoma"/>
            <family val="2"/>
          </rPr>
          <t xml:space="preserve">
2.</t>
        </r>
        <r>
          <rPr>
            <sz val="9"/>
            <color indexed="81"/>
            <rFont val="Tahoma"/>
            <family val="2"/>
          </rPr>
          <t xml:space="preserve"> Daño ambiental leve, remediable.</t>
        </r>
        <r>
          <rPr>
            <b/>
            <sz val="9"/>
            <color indexed="81"/>
            <rFont val="Tahoma"/>
            <family val="2"/>
          </rPr>
          <t xml:space="preserve">
3.</t>
        </r>
        <r>
          <rPr>
            <sz val="9"/>
            <color indexed="81"/>
            <rFont val="Tahoma"/>
            <family val="2"/>
          </rPr>
          <t xml:space="preserve"> Daño ambiental leve no remediable.</t>
        </r>
        <r>
          <rPr>
            <b/>
            <sz val="9"/>
            <color indexed="81"/>
            <rFont val="Tahoma"/>
            <family val="2"/>
          </rPr>
          <t xml:space="preserve">
4. </t>
        </r>
        <r>
          <rPr>
            <sz val="9"/>
            <color indexed="81"/>
            <rFont val="Tahoma"/>
            <family val="2"/>
          </rPr>
          <t>Daño ambiental grave remediable.</t>
        </r>
        <r>
          <rPr>
            <b/>
            <sz val="9"/>
            <color indexed="81"/>
            <rFont val="Tahoma"/>
            <family val="2"/>
          </rPr>
          <t xml:space="preserve">
5. </t>
        </r>
        <r>
          <rPr>
            <sz val="9"/>
            <color indexed="81"/>
            <rFont val="Tahoma"/>
            <family val="2"/>
          </rPr>
          <t>Daño ambiental grave no remediable.</t>
        </r>
      </text>
    </comment>
  </commentList>
</comments>
</file>

<file path=xl/sharedStrings.xml><?xml version="1.0" encoding="utf-8"?>
<sst xmlns="http://schemas.openxmlformats.org/spreadsheetml/2006/main" count="120" uniqueCount="83">
  <si>
    <t>Código</t>
  </si>
  <si>
    <t>Versión</t>
  </si>
  <si>
    <t>Fecha</t>
  </si>
  <si>
    <t>Pagina</t>
  </si>
  <si>
    <t>VALORACIÓN DEL RIESGO</t>
  </si>
  <si>
    <t>NATURAL</t>
  </si>
  <si>
    <t>ALTA</t>
  </si>
  <si>
    <t>SOCIAL</t>
  </si>
  <si>
    <t>MEDIA</t>
  </si>
  <si>
    <t>SOCIO-NATURAL</t>
  </si>
  <si>
    <t>BAJA</t>
  </si>
  <si>
    <t>TECNOLÓGICO</t>
  </si>
  <si>
    <t>HUMANO NO INTENCIONAL</t>
  </si>
  <si>
    <t>BIOSANITARIO</t>
  </si>
  <si>
    <t>ORIGEN</t>
  </si>
  <si>
    <t>AMENAZA</t>
  </si>
  <si>
    <t xml:space="preserve">CAUSAS / FUENTE </t>
  </si>
  <si>
    <t>POSIBLES ÁREAS DE AFECTACIÓN</t>
  </si>
  <si>
    <t>POSIBLES CONSECUENCIAS</t>
  </si>
  <si>
    <t>CANTIDAD DE PERSONAS EXPUESTAS</t>
  </si>
  <si>
    <t>PROBABILIDAD DE OCURRENCIA</t>
  </si>
  <si>
    <t>CALIFICACIÓN DE LA PROBABILIDAD</t>
  </si>
  <si>
    <t>IMPACTO DE LAS AMENAZAS</t>
  </si>
  <si>
    <t>INTERPRETACIÓN DEL IMPACTO</t>
  </si>
  <si>
    <r>
      <t xml:space="preserve">NIVEL DE IMPACTO
</t>
    </r>
    <r>
      <rPr>
        <sz val="10"/>
        <color theme="1"/>
        <rFont val="Arial"/>
        <family val="2"/>
      </rPr>
      <t>(Per+Pro+Eco+Ima+Med)</t>
    </r>
  </si>
  <si>
    <t>VULNERABILIDAD</t>
  </si>
  <si>
    <t>INTERPRETACIÓN DE LA VULNERABILIDAD</t>
  </si>
  <si>
    <r>
      <t xml:space="preserve">NP
</t>
    </r>
    <r>
      <rPr>
        <sz val="11"/>
        <color theme="1"/>
        <rFont val="Arial"/>
        <family val="2"/>
      </rPr>
      <t>(Prob * Vul)</t>
    </r>
  </si>
  <si>
    <r>
      <t xml:space="preserve">RIESGO
</t>
    </r>
    <r>
      <rPr>
        <sz val="11"/>
        <color theme="1"/>
        <rFont val="Arial"/>
        <family val="2"/>
      </rPr>
      <t>(Pro x Imp x Vul)</t>
    </r>
  </si>
  <si>
    <t>No. Trabajadores</t>
  </si>
  <si>
    <t>Nro. Visitantes</t>
  </si>
  <si>
    <t>PERSONAS</t>
  </si>
  <si>
    <t>PROCESOS</t>
  </si>
  <si>
    <t>ECONOMÍA</t>
  </si>
  <si>
    <t xml:space="preserve">IMÁGEN </t>
  </si>
  <si>
    <t>MEDIO AMBIENTE</t>
  </si>
  <si>
    <t>Movimiento Telúrico</t>
  </si>
  <si>
    <t xml:space="preserve">Actividad geológica y ubicación geográfica de la empresa en zona de alta actividad sísmica </t>
  </si>
  <si>
    <t>Todas las áreas de la empresa y centros de trabajo</t>
  </si>
  <si>
    <t>Tormenta Eléctrica</t>
  </si>
  <si>
    <t>Fenómeno hidrometeorológico y ubicación geográfica de la empresa en zona de alta incidencia de este fenómeno</t>
  </si>
  <si>
    <t>Lluvias y vientos fuertes</t>
  </si>
  <si>
    <t>Fenómeno hidrometeorológico y ubicación geográfica de la empresa en zonas de altas precipitaciones</t>
  </si>
  <si>
    <t>Techos, ventanas</t>
  </si>
  <si>
    <t>Caída de ceniza volcánica</t>
  </si>
  <si>
    <t>Formación geológica y volcanes activos en la región de Caldas (volcán nevado del Ruiz, volcan nevado Santa Isabel)</t>
  </si>
  <si>
    <t>Techos, vehículos</t>
  </si>
  <si>
    <t>Remoción en masa / Movimientos en masa</t>
  </si>
  <si>
    <t>Evento concatenado como concecuencia de las lluvias y actos imprudentes del ser humano por deforestación o malas prácticas constructivas</t>
  </si>
  <si>
    <t>Patios y obras</t>
  </si>
  <si>
    <t>Avenida torrencial</t>
  </si>
  <si>
    <t>Evento concatenado como concecuencia de las lluvias y actos imprudentes del ser humano por  construcción dentro de la ronda hidrica de protección ambiental.</t>
  </si>
  <si>
    <t xml:space="preserve">Obras </t>
  </si>
  <si>
    <t>Inundación</t>
  </si>
  <si>
    <t>Evento concatenado como concecuencia de las lluvias y actos imprudentes del ser humano al arrojar basuras en los afluentes o en los sistemas de drenaje o escorrentias</t>
  </si>
  <si>
    <t>Incendio de capa vegetal</t>
  </si>
  <si>
    <t xml:space="preserve">Evento concatenado como concecuencia de intensos veranos y actos imprudentes del ser humano como arojar vidrios o colillas de cigarrillos en las áreas forestales o plantaciones, también se puede generar por descargas eléctricas atmosféricas </t>
  </si>
  <si>
    <t>Incendio estructural</t>
  </si>
  <si>
    <t xml:space="preserve">Sobrecarga en los sistemas eléctricos que puedan dar paso a un corto circuito o a un efecto de jule, y que a su vez estos equipos eléctricos esten ubicados cerca de materiales combustibles. </t>
  </si>
  <si>
    <t xml:space="preserve">Oficinas y talleres </t>
  </si>
  <si>
    <t>Fuga o derrame de sustancias o productos químicos</t>
  </si>
  <si>
    <t>Manipulación de sustancias o productos químicos necesarios en los distintos procesos de la empresa</t>
  </si>
  <si>
    <t>Explosión de gases contenidos a presión</t>
  </si>
  <si>
    <t>Fallas en los cilindros o tanques que contienen aire o gases comprimidos, utilizados en los distintos procesos de la empresa</t>
  </si>
  <si>
    <t>Accidente por trabajo en altura</t>
  </si>
  <si>
    <t xml:space="preserve">Labores que se realizan en el carrotanque </t>
  </si>
  <si>
    <t>Accidente de tránsito</t>
  </si>
  <si>
    <t xml:space="preserve">Desplazamiento por las vías municipales o nacionales para el desarrollo de actividades de la emprsesa como el movimiento de tierra, transporte de carga, labores de mensajería, labores comerciales </t>
  </si>
  <si>
    <t>Accidente por vehículo en movimiento</t>
  </si>
  <si>
    <t>Parqueadero dentro de las instalaciones de la empresa</t>
  </si>
  <si>
    <t>Caída a igual o distinto nivel</t>
  </si>
  <si>
    <t>Escaleras, superficies mojadas, superficies lisas, superficies irregulares.</t>
  </si>
  <si>
    <t>Emergencias médicas de aparición súbita</t>
  </si>
  <si>
    <t>Infarto, paro cardiorrespiratorio, obstrucción de vía aérea por cuerpo extraño, desmayos, convulsiones, sangrado nasal</t>
  </si>
  <si>
    <t>Accidentes con máquinas, equipos y herramientas</t>
  </si>
  <si>
    <t>Manipulación de equipos en las distintas labores de la empresa</t>
  </si>
  <si>
    <t>Intoxicación</t>
  </si>
  <si>
    <t>Consumo de alimentos en estado de descomposición, Procesos alergicos ante consumo de alimentos</t>
  </si>
  <si>
    <t>SARS-Cov-2</t>
  </si>
  <si>
    <t>LOGO DE LA EMPRESA</t>
  </si>
  <si>
    <t>EMPRESA
PLAN DE PREVENCIÓN, PREPARACIÓN Y RESPUESTA ANTE EMERGENCIAS</t>
  </si>
  <si>
    <r>
      <t xml:space="preserve">NIVEL DE RIESGO
</t>
    </r>
    <r>
      <rPr>
        <sz val="8"/>
        <color theme="1"/>
        <rFont val="Arial"/>
        <family val="2"/>
      </rPr>
      <t>(Probabilidad x Impacto x Vulnerabilidad)</t>
    </r>
  </si>
  <si>
    <t>Contacto con personas contaminadas en el área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</si>
</sst>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2B82"/>
      <name val="Arial"/>
      <family val="2"/>
    </font>
    <font>
      <sz val="11"/>
      <color rgb="FF00008F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B8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/>
    <xf numFmtId="17" fontId="3" fillId="0" borderId="1" xfId="0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/>
    <xf numFmtId="16" fontId="6" fillId="0" borderId="0" xfId="0" applyNumberFormat="1" applyFont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9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Metodolog&#237;a!B8"/><Relationship Id="rId1" Type="http://schemas.openxmlformats.org/officeDocument/2006/relationships/hyperlink" Target="#PORTADA!B3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53790</xdr:colOff>
      <xdr:row>0</xdr:row>
      <xdr:rowOff>7620</xdr:rowOff>
    </xdr:from>
    <xdr:to>
      <xdr:col>3</xdr:col>
      <xdr:colOff>1853790</xdr:colOff>
      <xdr:row>1</xdr:row>
      <xdr:rowOff>122602</xdr:rowOff>
    </xdr:to>
    <xdr:sp macro="" textlink="">
      <xdr:nvSpPr>
        <xdr:cNvPr id="3" name="155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F20455-13DA-48A7-8A5D-A6D6049AE5BE}"/>
            </a:ext>
          </a:extLst>
        </xdr:cNvPr>
        <xdr:cNvSpPr/>
      </xdr:nvSpPr>
      <xdr:spPr>
        <a:xfrm>
          <a:off x="2431230" y="7620"/>
          <a:ext cx="1800000" cy="290242"/>
        </a:xfrm>
        <a:prstGeom prst="roundRect">
          <a:avLst/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 b="1" baseline="0">
              <a:solidFill>
                <a:schemeClr val="tx1"/>
              </a:solidFill>
            </a:rPr>
            <a:t>PORTADA</a:t>
          </a:r>
        </a:p>
      </xdr:txBody>
    </xdr:sp>
    <xdr:clientData/>
  </xdr:twoCellAnchor>
  <xdr:twoCellAnchor>
    <xdr:from>
      <xdr:col>3</xdr:col>
      <xdr:colOff>53790</xdr:colOff>
      <xdr:row>2</xdr:row>
      <xdr:rowOff>38100</xdr:rowOff>
    </xdr:from>
    <xdr:to>
      <xdr:col>3</xdr:col>
      <xdr:colOff>1853790</xdr:colOff>
      <xdr:row>3</xdr:row>
      <xdr:rowOff>153082</xdr:rowOff>
    </xdr:to>
    <xdr:sp macro="" textlink="">
      <xdr:nvSpPr>
        <xdr:cNvPr id="4" name="155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FB337D-A66D-435D-A06C-3B484ED389BC}"/>
            </a:ext>
          </a:extLst>
        </xdr:cNvPr>
        <xdr:cNvSpPr/>
      </xdr:nvSpPr>
      <xdr:spPr>
        <a:xfrm>
          <a:off x="2431230" y="388620"/>
          <a:ext cx="1800000" cy="290242"/>
        </a:xfrm>
        <a:prstGeom prst="roundRect">
          <a:avLst/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es-CO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METODOLOGÍA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L\EMPRESAS\MOVITRAM%20S.A.S\EMERGENCIAS\Plan%20de%20PPRE%20-%20Movitram%20S.A.S.%20-%2015.06.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structivo"/>
      <sheetName val="Politica de Emergencias"/>
      <sheetName val="Introducción"/>
      <sheetName val="Justificación"/>
      <sheetName val="Objetivos"/>
      <sheetName val="Alcance"/>
      <sheetName val="Vigencia"/>
      <sheetName val="Marco Legal"/>
      <sheetName val="Control de cambios"/>
      <sheetName val="Antecedentes de emergencias"/>
      <sheetName val="Contexto de la organización"/>
      <sheetName val="Procesos"/>
      <sheetName val="Recursos"/>
      <sheetName val="Brigada de emergencia"/>
      <sheetName val="Acta conformación Brigada"/>
      <sheetName val="Dirección de la Brigada"/>
      <sheetName val="Cronograma de Capacitación"/>
      <sheetName val="Metodología"/>
      <sheetName val="Análisis de vulnerabilidad"/>
      <sheetName val="Grupo Primeros Auxilios"/>
      <sheetName val="Grupo Control de Fuego"/>
      <sheetName val="Grupo Evacuación"/>
      <sheetName val="Valoración del Riesgo"/>
      <sheetName val="Intervención del Riesgo"/>
      <sheetName val="Movimiento Telúrico"/>
      <sheetName val="Vientos fuertes"/>
      <sheetName val="Incendio"/>
      <sheetName val="Explosión"/>
      <sheetName val="Fuga o derrame de sustancias qu"/>
      <sheetName val="Colapso de estructura"/>
      <sheetName val="Tormenta Eléctrica"/>
      <sheetName val="Robo - Asalto"/>
      <sheetName val="Plan de Evacuación"/>
      <sheetName val="Plan de Emergencias Médicas"/>
      <sheetName val="Información Trabajadores"/>
      <sheetName val="Plan de Ayuda Mutua"/>
      <sheetName val="Información empresas PA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25">
          <cell r="J425" t="str">
            <v>ALTA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DEDE5-0271-457A-99C3-666E38890D74}">
  <dimension ref="B1:W37"/>
  <sheetViews>
    <sheetView tabSelected="1" zoomScale="55" zoomScaleNormal="55" workbookViewId="0">
      <selection activeCell="E35" sqref="E35"/>
    </sheetView>
  </sheetViews>
  <sheetFormatPr baseColWidth="10" defaultColWidth="11.44140625" defaultRowHeight="14.4" customHeight="1" x14ac:dyDescent="0.25"/>
  <cols>
    <col min="1" max="1" width="5.6640625" style="3" customWidth="1"/>
    <col min="2" max="2" width="7.33203125" style="3" customWidth="1"/>
    <col min="3" max="3" width="21.6640625" style="3" customWidth="1"/>
    <col min="4" max="4" width="28.44140625" style="3" customWidth="1"/>
    <col min="5" max="5" width="35.88671875" style="3" customWidth="1"/>
    <col min="6" max="7" width="25" style="3" customWidth="1"/>
    <col min="8" max="9" width="22.33203125" style="3" customWidth="1"/>
    <col min="10" max="10" width="20.88671875" style="3" bestFit="1" customWidth="1"/>
    <col min="11" max="11" width="17.6640625" style="3" hidden="1" customWidth="1"/>
    <col min="12" max="16" width="16" style="3" customWidth="1"/>
    <col min="17" max="17" width="19.5546875" style="3" hidden="1" customWidth="1"/>
    <col min="18" max="19" width="22" style="3" customWidth="1"/>
    <col min="20" max="21" width="22" style="3" hidden="1" customWidth="1"/>
    <col min="22" max="22" width="17" style="3" hidden="1" customWidth="1"/>
    <col min="23" max="23" width="26" style="3" customWidth="1"/>
    <col min="24" max="24" width="5.6640625" style="3" customWidth="1"/>
    <col min="25" max="16384" width="11.44140625" style="3"/>
  </cols>
  <sheetData>
    <row r="1" spans="2:23" ht="13.95" customHeight="1" x14ac:dyDescent="0.25">
      <c r="B1" s="30" t="s">
        <v>79</v>
      </c>
      <c r="C1" s="30"/>
      <c r="D1" s="32" t="s">
        <v>80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4"/>
      <c r="S1" s="1" t="s">
        <v>0</v>
      </c>
      <c r="T1" s="31"/>
      <c r="U1" s="31"/>
      <c r="W1" s="2"/>
    </row>
    <row r="2" spans="2:23" ht="13.8" x14ac:dyDescent="0.25">
      <c r="B2" s="30"/>
      <c r="C2" s="30"/>
      <c r="D2" s="35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7"/>
      <c r="S2" s="1" t="s">
        <v>1</v>
      </c>
      <c r="T2" s="31"/>
      <c r="U2" s="31"/>
      <c r="W2" s="2"/>
    </row>
    <row r="3" spans="2:23" ht="13.8" x14ac:dyDescent="0.25">
      <c r="B3" s="30"/>
      <c r="C3" s="30"/>
      <c r="D3" s="35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7"/>
      <c r="S3" s="1" t="s">
        <v>2</v>
      </c>
      <c r="T3" s="31"/>
      <c r="U3" s="31"/>
      <c r="W3" s="4"/>
    </row>
    <row r="4" spans="2:23" ht="13.8" x14ac:dyDescent="0.25">
      <c r="B4" s="30"/>
      <c r="C4" s="30"/>
      <c r="D4" s="3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40"/>
      <c r="S4" s="1" t="s">
        <v>3</v>
      </c>
      <c r="T4" s="31"/>
      <c r="U4" s="31"/>
      <c r="W4" s="5"/>
    </row>
    <row r="5" spans="2:23" ht="15" customHeight="1" x14ac:dyDescent="0.25"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2:23" ht="13.8" x14ac:dyDescent="0.25">
      <c r="B6" s="7" t="s">
        <v>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2:23" ht="13.8" x14ac:dyDescent="0.2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2:23" ht="13.8" hidden="1" x14ac:dyDescent="0.25">
      <c r="B8" s="9"/>
      <c r="C8" s="9" t="s">
        <v>5</v>
      </c>
      <c r="D8" s="9"/>
      <c r="E8" s="9"/>
      <c r="F8" s="9"/>
      <c r="G8" s="9"/>
      <c r="H8" s="9"/>
      <c r="I8" s="9"/>
      <c r="J8" s="9" t="s">
        <v>6</v>
      </c>
      <c r="K8" s="9"/>
      <c r="L8" s="9"/>
      <c r="M8" s="9"/>
      <c r="N8" s="9"/>
      <c r="O8" s="9"/>
      <c r="P8" s="10"/>
      <c r="Q8" s="9"/>
      <c r="R8" s="9"/>
      <c r="S8" s="9"/>
      <c r="T8" s="9"/>
      <c r="U8" s="9"/>
      <c r="V8" s="9"/>
      <c r="W8" s="9"/>
    </row>
    <row r="9" spans="2:23" ht="13.8" hidden="1" x14ac:dyDescent="0.25">
      <c r="B9" s="9"/>
      <c r="C9" s="9" t="s">
        <v>7</v>
      </c>
      <c r="E9" s="9"/>
      <c r="F9" s="9"/>
      <c r="G9" s="9"/>
      <c r="H9" s="9"/>
      <c r="I9" s="9"/>
      <c r="J9" s="9" t="s">
        <v>8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2:23" ht="13.8" hidden="1" x14ac:dyDescent="0.25">
      <c r="B10" s="9"/>
      <c r="C10" s="9" t="s">
        <v>9</v>
      </c>
      <c r="D10" s="9"/>
      <c r="E10" s="9"/>
      <c r="F10" s="9"/>
      <c r="G10" s="9"/>
      <c r="H10" s="9"/>
      <c r="I10" s="9"/>
      <c r="J10" s="9" t="s">
        <v>10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2:23" ht="13.8" hidden="1" x14ac:dyDescent="0.25">
      <c r="B11" s="9"/>
      <c r="C11" s="9" t="s">
        <v>11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2:23" ht="13.8" hidden="1" x14ac:dyDescent="0.25">
      <c r="B12" s="9"/>
      <c r="C12" s="9" t="s">
        <v>12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2:23" ht="13.8" hidden="1" x14ac:dyDescent="0.25">
      <c r="B13" s="9"/>
      <c r="C13" s="9" t="s">
        <v>13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2:23" ht="31.5" customHeight="1" x14ac:dyDescent="0.25">
      <c r="B14" s="11" t="s">
        <v>14</v>
      </c>
      <c r="C14" s="11"/>
      <c r="D14" s="11" t="s">
        <v>15</v>
      </c>
      <c r="E14" s="11" t="s">
        <v>16</v>
      </c>
      <c r="F14" s="12" t="s">
        <v>17</v>
      </c>
      <c r="G14" s="13" t="s">
        <v>18</v>
      </c>
      <c r="H14" s="14" t="s">
        <v>19</v>
      </c>
      <c r="I14" s="15"/>
      <c r="J14" s="12" t="s">
        <v>20</v>
      </c>
      <c r="K14" s="16" t="s">
        <v>21</v>
      </c>
      <c r="L14" s="12" t="s">
        <v>22</v>
      </c>
      <c r="M14" s="12"/>
      <c r="N14" s="12"/>
      <c r="O14" s="12"/>
      <c r="P14" s="12"/>
      <c r="Q14" s="17" t="s">
        <v>23</v>
      </c>
      <c r="R14" s="12" t="s">
        <v>24</v>
      </c>
      <c r="S14" s="13" t="s">
        <v>25</v>
      </c>
      <c r="T14" s="18" t="s">
        <v>26</v>
      </c>
      <c r="U14" s="18" t="s">
        <v>27</v>
      </c>
      <c r="V14" s="18" t="s">
        <v>28</v>
      </c>
      <c r="W14" s="12" t="s">
        <v>81</v>
      </c>
    </row>
    <row r="15" spans="2:23" ht="31.5" customHeight="1" x14ac:dyDescent="0.25">
      <c r="B15" s="11"/>
      <c r="C15" s="11"/>
      <c r="D15" s="11"/>
      <c r="E15" s="11"/>
      <c r="F15" s="12"/>
      <c r="G15" s="19"/>
      <c r="H15" s="20" t="s">
        <v>29</v>
      </c>
      <c r="I15" s="20" t="s">
        <v>30</v>
      </c>
      <c r="J15" s="12"/>
      <c r="K15" s="16"/>
      <c r="L15" s="21" t="s">
        <v>31</v>
      </c>
      <c r="M15" s="21" t="s">
        <v>32</v>
      </c>
      <c r="N15" s="21" t="s">
        <v>33</v>
      </c>
      <c r="O15" s="21" t="s">
        <v>34</v>
      </c>
      <c r="P15" s="21" t="s">
        <v>35</v>
      </c>
      <c r="Q15" s="17"/>
      <c r="R15" s="12"/>
      <c r="S15" s="19"/>
      <c r="T15" s="22"/>
      <c r="U15" s="22"/>
      <c r="V15" s="22"/>
      <c r="W15" s="12"/>
    </row>
    <row r="16" spans="2:23" ht="55.95" customHeight="1" x14ac:dyDescent="0.25">
      <c r="B16" s="23">
        <v>1</v>
      </c>
      <c r="C16" s="24" t="s">
        <v>5</v>
      </c>
      <c r="D16" s="24" t="s">
        <v>36</v>
      </c>
      <c r="E16" s="25" t="s">
        <v>37</v>
      </c>
      <c r="F16" s="25" t="s">
        <v>38</v>
      </c>
      <c r="G16" s="25"/>
      <c r="H16" s="26"/>
      <c r="I16" s="25"/>
      <c r="J16" s="27" t="s">
        <v>6</v>
      </c>
      <c r="K16" s="27">
        <f>IF(J16="BAJA",1,IF(J16="MEDIA",2,IF(J16="ALTA",3,"")))</f>
        <v>3</v>
      </c>
      <c r="L16" s="26">
        <v>5</v>
      </c>
      <c r="M16" s="26">
        <v>5</v>
      </c>
      <c r="N16" s="26">
        <v>5</v>
      </c>
      <c r="O16" s="26">
        <v>5</v>
      </c>
      <c r="P16" s="26">
        <v>5</v>
      </c>
      <c r="Q16" s="28">
        <f>L16+M16+N16+O16+P16</f>
        <v>25</v>
      </c>
      <c r="R16" s="23" t="str">
        <f>IF(Q16&lt;=9,"LEVE",IF(Q16&lt;=14,"GRAVE",IF(Q16&lt;=19,"MUY GRAVE",IF(Q16&lt;=25,"CRÍTICO"))))</f>
        <v>CRÍTICO</v>
      </c>
      <c r="S16" s="23" t="str">
        <f>'[1]Análisis de vulnerabilidad'!$J$425</f>
        <v>ALTA</v>
      </c>
      <c r="T16" s="23">
        <f>IF(S16="BAJA",1,IF(S16="MEDIA",2,IF(S16="ALTA",3,IF(S16="MUY ALTA",4))))</f>
        <v>3</v>
      </c>
      <c r="U16" s="23">
        <f>T16*K16</f>
        <v>9</v>
      </c>
      <c r="V16" s="28">
        <f>U16*Q16</f>
        <v>225</v>
      </c>
      <c r="W16" s="27" t="str">
        <f>IF(V16&lt;=77.75,"BAJO",IF(V16&lt;=150.51,"MEDIO",IF(V16&lt;=223.27,"ALTO",IF(V16&lt;=300,"CRÍTICO"))))</f>
        <v>CRÍTICO</v>
      </c>
    </row>
    <row r="17" spans="2:23" ht="55.95" customHeight="1" x14ac:dyDescent="0.25">
      <c r="B17" s="23">
        <v>2</v>
      </c>
      <c r="C17" s="24" t="s">
        <v>5</v>
      </c>
      <c r="D17" s="24" t="s">
        <v>39</v>
      </c>
      <c r="E17" s="25" t="s">
        <v>40</v>
      </c>
      <c r="F17" s="25" t="s">
        <v>38</v>
      </c>
      <c r="G17" s="25"/>
      <c r="H17" s="25"/>
      <c r="I17" s="25"/>
      <c r="J17" s="27" t="s">
        <v>6</v>
      </c>
      <c r="K17" s="27">
        <f t="shared" ref="K17:K37" si="0">IF(J17="BAJA",1,IF(J17="MEDIA",2,IF(J17="ALTA",3,"")))</f>
        <v>3</v>
      </c>
      <c r="L17" s="26">
        <v>4</v>
      </c>
      <c r="M17" s="26">
        <v>4</v>
      </c>
      <c r="N17" s="26">
        <v>4</v>
      </c>
      <c r="O17" s="26">
        <v>4</v>
      </c>
      <c r="P17" s="26">
        <v>4</v>
      </c>
      <c r="Q17" s="28">
        <f t="shared" ref="Q17:Q37" si="1">L17+M17+N17+O17+P17</f>
        <v>20</v>
      </c>
      <c r="R17" s="23" t="str">
        <f t="shared" ref="R17:R37" si="2">IF(Q17&lt;=9,"LEVE",IF(Q17&lt;=14,"GRAVE.",IF(Q17&lt;=19,"MUY GRAVE",IF(Q17&lt;=25,"CRÍTICO"))))</f>
        <v>CRÍTICO</v>
      </c>
      <c r="S17" s="23" t="str">
        <f>'[1]Análisis de vulnerabilidad'!$J$425</f>
        <v>ALTA</v>
      </c>
      <c r="T17" s="23">
        <f t="shared" ref="T17:T37" si="3">IF(S17="BAJA",1,IF(S17="MEDIA",2,IF(S17="ALTA",3,IF(S17="MUY ALTA",4))))</f>
        <v>3</v>
      </c>
      <c r="U17" s="23">
        <f t="shared" ref="U17:U37" si="4">T17*K17</f>
        <v>9</v>
      </c>
      <c r="V17" s="28">
        <f t="shared" ref="V17:V37" si="5">U17*Q17</f>
        <v>180</v>
      </c>
      <c r="W17" s="27" t="str">
        <f t="shared" ref="W17:W37" si="6">IF(V17&lt;=77.75,"BAJO",IF(V17&lt;=150.51,"MEDIO",IF(V17&lt;=223.27,"ALTO",IF(V17&lt;=300,"CRÍTICO"))))</f>
        <v>ALTO</v>
      </c>
    </row>
    <row r="18" spans="2:23" ht="55.95" customHeight="1" x14ac:dyDescent="0.25">
      <c r="B18" s="23">
        <v>3</v>
      </c>
      <c r="C18" s="24" t="s">
        <v>5</v>
      </c>
      <c r="D18" s="24" t="s">
        <v>41</v>
      </c>
      <c r="E18" s="25" t="s">
        <v>42</v>
      </c>
      <c r="F18" s="25" t="s">
        <v>43</v>
      </c>
      <c r="G18" s="25"/>
      <c r="H18" s="25"/>
      <c r="I18" s="25"/>
      <c r="J18" s="27" t="s">
        <v>6</v>
      </c>
      <c r="K18" s="27">
        <f t="shared" si="0"/>
        <v>3</v>
      </c>
      <c r="L18" s="26">
        <v>3</v>
      </c>
      <c r="M18" s="26">
        <v>3</v>
      </c>
      <c r="N18" s="26">
        <v>3</v>
      </c>
      <c r="O18" s="26">
        <v>3</v>
      </c>
      <c r="P18" s="26">
        <v>3</v>
      </c>
      <c r="Q18" s="28">
        <f t="shared" si="1"/>
        <v>15</v>
      </c>
      <c r="R18" s="23" t="str">
        <f t="shared" si="2"/>
        <v>MUY GRAVE</v>
      </c>
      <c r="S18" s="23" t="str">
        <f>'[1]Análisis de vulnerabilidad'!$J$425</f>
        <v>ALTA</v>
      </c>
      <c r="T18" s="23">
        <f t="shared" si="3"/>
        <v>3</v>
      </c>
      <c r="U18" s="23">
        <f t="shared" si="4"/>
        <v>9</v>
      </c>
      <c r="V18" s="28">
        <f t="shared" si="5"/>
        <v>135</v>
      </c>
      <c r="W18" s="27" t="str">
        <f t="shared" si="6"/>
        <v>MEDIO</v>
      </c>
    </row>
    <row r="19" spans="2:23" ht="55.95" customHeight="1" x14ac:dyDescent="0.25">
      <c r="B19" s="23">
        <v>4</v>
      </c>
      <c r="C19" s="24" t="s">
        <v>5</v>
      </c>
      <c r="D19" s="24" t="s">
        <v>44</v>
      </c>
      <c r="E19" s="25" t="s">
        <v>45</v>
      </c>
      <c r="F19" s="25" t="s">
        <v>46</v>
      </c>
      <c r="G19" s="25"/>
      <c r="H19" s="25"/>
      <c r="I19" s="25"/>
      <c r="J19" s="27" t="s">
        <v>6</v>
      </c>
      <c r="K19" s="27">
        <f t="shared" si="0"/>
        <v>3</v>
      </c>
      <c r="L19" s="26">
        <v>2</v>
      </c>
      <c r="M19" s="26">
        <v>2</v>
      </c>
      <c r="N19" s="26">
        <v>2</v>
      </c>
      <c r="O19" s="26">
        <v>2</v>
      </c>
      <c r="P19" s="26">
        <v>2</v>
      </c>
      <c r="Q19" s="28">
        <f t="shared" si="1"/>
        <v>10</v>
      </c>
      <c r="R19" s="23" t="str">
        <f t="shared" si="2"/>
        <v>GRAVE.</v>
      </c>
      <c r="S19" s="23" t="str">
        <f>'[1]Análisis de vulnerabilidad'!$J$425</f>
        <v>ALTA</v>
      </c>
      <c r="T19" s="23">
        <f t="shared" si="3"/>
        <v>3</v>
      </c>
      <c r="U19" s="23">
        <f t="shared" si="4"/>
        <v>9</v>
      </c>
      <c r="V19" s="28">
        <f t="shared" si="5"/>
        <v>90</v>
      </c>
      <c r="W19" s="27" t="str">
        <f t="shared" si="6"/>
        <v>MEDIO</v>
      </c>
    </row>
    <row r="20" spans="2:23" ht="86.4" customHeight="1" x14ac:dyDescent="0.25">
      <c r="B20" s="23">
        <v>5</v>
      </c>
      <c r="C20" s="24" t="s">
        <v>9</v>
      </c>
      <c r="D20" s="24" t="s">
        <v>47</v>
      </c>
      <c r="E20" s="25" t="s">
        <v>48</v>
      </c>
      <c r="F20" s="25" t="s">
        <v>49</v>
      </c>
      <c r="G20" s="25"/>
      <c r="H20" s="25"/>
      <c r="I20" s="25"/>
      <c r="J20" s="27" t="s">
        <v>6</v>
      </c>
      <c r="K20" s="27">
        <f t="shared" si="0"/>
        <v>3</v>
      </c>
      <c r="L20" s="26">
        <v>1</v>
      </c>
      <c r="M20" s="26">
        <v>1</v>
      </c>
      <c r="N20" s="26">
        <v>1</v>
      </c>
      <c r="O20" s="26">
        <v>1</v>
      </c>
      <c r="P20" s="26">
        <v>1</v>
      </c>
      <c r="Q20" s="28">
        <f t="shared" si="1"/>
        <v>5</v>
      </c>
      <c r="R20" s="23" t="str">
        <f t="shared" si="2"/>
        <v>LEVE</v>
      </c>
      <c r="S20" s="23" t="str">
        <f>'[1]Análisis de vulnerabilidad'!$J$425</f>
        <v>ALTA</v>
      </c>
      <c r="T20" s="23">
        <f t="shared" si="3"/>
        <v>3</v>
      </c>
      <c r="U20" s="23">
        <f t="shared" si="4"/>
        <v>9</v>
      </c>
      <c r="V20" s="28">
        <f t="shared" si="5"/>
        <v>45</v>
      </c>
      <c r="W20" s="27" t="str">
        <f t="shared" si="6"/>
        <v>BAJO</v>
      </c>
    </row>
    <row r="21" spans="2:23" ht="76.2" customHeight="1" x14ac:dyDescent="0.25">
      <c r="B21" s="23">
        <v>6</v>
      </c>
      <c r="C21" s="24" t="s">
        <v>9</v>
      </c>
      <c r="D21" s="24" t="s">
        <v>50</v>
      </c>
      <c r="E21" s="25" t="s">
        <v>51</v>
      </c>
      <c r="F21" s="25" t="s">
        <v>52</v>
      </c>
      <c r="G21" s="25"/>
      <c r="H21" s="25"/>
      <c r="I21" s="29"/>
      <c r="J21" s="27" t="s">
        <v>8</v>
      </c>
      <c r="K21" s="27">
        <f t="shared" si="0"/>
        <v>2</v>
      </c>
      <c r="L21" s="26">
        <v>5</v>
      </c>
      <c r="M21" s="26">
        <v>5</v>
      </c>
      <c r="N21" s="26">
        <v>5</v>
      </c>
      <c r="O21" s="26">
        <v>5</v>
      </c>
      <c r="P21" s="26">
        <v>5</v>
      </c>
      <c r="Q21" s="28">
        <f t="shared" si="1"/>
        <v>25</v>
      </c>
      <c r="R21" s="23" t="str">
        <f t="shared" si="2"/>
        <v>CRÍTICO</v>
      </c>
      <c r="S21" s="23" t="str">
        <f>'[1]Análisis de vulnerabilidad'!$J$425</f>
        <v>ALTA</v>
      </c>
      <c r="T21" s="23">
        <f t="shared" si="3"/>
        <v>3</v>
      </c>
      <c r="U21" s="23">
        <f t="shared" si="4"/>
        <v>6</v>
      </c>
      <c r="V21" s="28">
        <f t="shared" si="5"/>
        <v>150</v>
      </c>
      <c r="W21" s="27" t="str">
        <f t="shared" si="6"/>
        <v>MEDIO</v>
      </c>
    </row>
    <row r="22" spans="2:23" ht="88.2" customHeight="1" x14ac:dyDescent="0.25">
      <c r="B22" s="23">
        <v>7</v>
      </c>
      <c r="C22" s="24" t="s">
        <v>9</v>
      </c>
      <c r="D22" s="24" t="s">
        <v>53</v>
      </c>
      <c r="E22" s="25" t="s">
        <v>54</v>
      </c>
      <c r="F22" s="25" t="s">
        <v>49</v>
      </c>
      <c r="G22" s="25"/>
      <c r="H22" s="25"/>
      <c r="I22" s="25"/>
      <c r="J22" s="27" t="s">
        <v>8</v>
      </c>
      <c r="K22" s="27">
        <f t="shared" si="0"/>
        <v>2</v>
      </c>
      <c r="L22" s="26">
        <v>4</v>
      </c>
      <c r="M22" s="26">
        <v>4</v>
      </c>
      <c r="N22" s="26">
        <v>4</v>
      </c>
      <c r="O22" s="26">
        <v>4</v>
      </c>
      <c r="P22" s="26">
        <v>4</v>
      </c>
      <c r="Q22" s="28">
        <f t="shared" si="1"/>
        <v>20</v>
      </c>
      <c r="R22" s="23" t="str">
        <f t="shared" si="2"/>
        <v>CRÍTICO</v>
      </c>
      <c r="S22" s="23" t="str">
        <f>'[1]Análisis de vulnerabilidad'!$J$425</f>
        <v>ALTA</v>
      </c>
      <c r="T22" s="23">
        <f t="shared" si="3"/>
        <v>3</v>
      </c>
      <c r="U22" s="23">
        <f t="shared" si="4"/>
        <v>6</v>
      </c>
      <c r="V22" s="28">
        <f t="shared" si="5"/>
        <v>120</v>
      </c>
      <c r="W22" s="27" t="str">
        <f t="shared" si="6"/>
        <v>MEDIO</v>
      </c>
    </row>
    <row r="23" spans="2:23" ht="114" customHeight="1" x14ac:dyDescent="0.25">
      <c r="B23" s="23">
        <v>8</v>
      </c>
      <c r="C23" s="24" t="s">
        <v>9</v>
      </c>
      <c r="D23" s="24" t="s">
        <v>55</v>
      </c>
      <c r="E23" s="25" t="s">
        <v>56</v>
      </c>
      <c r="F23" s="25" t="s">
        <v>52</v>
      </c>
      <c r="G23" s="25"/>
      <c r="H23" s="25"/>
      <c r="I23" s="25"/>
      <c r="J23" s="27" t="s">
        <v>8</v>
      </c>
      <c r="K23" s="27">
        <f t="shared" si="0"/>
        <v>2</v>
      </c>
      <c r="L23" s="26">
        <v>3</v>
      </c>
      <c r="M23" s="26">
        <v>3</v>
      </c>
      <c r="N23" s="26">
        <v>3</v>
      </c>
      <c r="O23" s="26">
        <v>3</v>
      </c>
      <c r="P23" s="26">
        <v>3</v>
      </c>
      <c r="Q23" s="28">
        <f t="shared" si="1"/>
        <v>15</v>
      </c>
      <c r="R23" s="23" t="str">
        <f t="shared" si="2"/>
        <v>MUY GRAVE</v>
      </c>
      <c r="S23" s="23" t="str">
        <f>'[1]Análisis de vulnerabilidad'!$J$425</f>
        <v>ALTA</v>
      </c>
      <c r="T23" s="23">
        <f t="shared" si="3"/>
        <v>3</v>
      </c>
      <c r="U23" s="23">
        <f t="shared" si="4"/>
        <v>6</v>
      </c>
      <c r="V23" s="28">
        <f t="shared" si="5"/>
        <v>90</v>
      </c>
      <c r="W23" s="27" t="str">
        <f t="shared" si="6"/>
        <v>MEDIO</v>
      </c>
    </row>
    <row r="24" spans="2:23" ht="96" customHeight="1" x14ac:dyDescent="0.25">
      <c r="B24" s="23">
        <v>9</v>
      </c>
      <c r="C24" s="24" t="s">
        <v>11</v>
      </c>
      <c r="D24" s="24" t="s">
        <v>57</v>
      </c>
      <c r="E24" s="25" t="s">
        <v>58</v>
      </c>
      <c r="F24" s="25" t="s">
        <v>59</v>
      </c>
      <c r="G24" s="25"/>
      <c r="H24" s="25"/>
      <c r="I24" s="25"/>
      <c r="J24" s="27" t="s">
        <v>8</v>
      </c>
      <c r="K24" s="27">
        <f t="shared" si="0"/>
        <v>2</v>
      </c>
      <c r="L24" s="26">
        <v>2</v>
      </c>
      <c r="M24" s="26">
        <v>2</v>
      </c>
      <c r="N24" s="26">
        <v>2</v>
      </c>
      <c r="O24" s="26">
        <v>2</v>
      </c>
      <c r="P24" s="26">
        <v>2</v>
      </c>
      <c r="Q24" s="28">
        <f t="shared" si="1"/>
        <v>10</v>
      </c>
      <c r="R24" s="23" t="str">
        <f t="shared" si="2"/>
        <v>GRAVE.</v>
      </c>
      <c r="S24" s="23" t="str">
        <f>'[1]Análisis de vulnerabilidad'!$J$425</f>
        <v>ALTA</v>
      </c>
      <c r="T24" s="23">
        <f t="shared" si="3"/>
        <v>3</v>
      </c>
      <c r="U24" s="23">
        <f t="shared" si="4"/>
        <v>6</v>
      </c>
      <c r="V24" s="28">
        <f t="shared" si="5"/>
        <v>60</v>
      </c>
      <c r="W24" s="27" t="str">
        <f t="shared" si="6"/>
        <v>BAJO</v>
      </c>
    </row>
    <row r="25" spans="2:23" ht="55.95" customHeight="1" x14ac:dyDescent="0.25">
      <c r="B25" s="23">
        <v>10</v>
      </c>
      <c r="C25" s="24" t="s">
        <v>11</v>
      </c>
      <c r="D25" s="24" t="s">
        <v>60</v>
      </c>
      <c r="E25" s="25" t="s">
        <v>61</v>
      </c>
      <c r="F25" s="25"/>
      <c r="G25" s="25"/>
      <c r="H25" s="25"/>
      <c r="I25" s="25"/>
      <c r="J25" s="27" t="s">
        <v>8</v>
      </c>
      <c r="K25" s="27">
        <f t="shared" si="0"/>
        <v>2</v>
      </c>
      <c r="L25" s="26">
        <v>1</v>
      </c>
      <c r="M25" s="26">
        <v>1</v>
      </c>
      <c r="N25" s="26">
        <v>1</v>
      </c>
      <c r="O25" s="26">
        <v>1</v>
      </c>
      <c r="P25" s="26">
        <v>1</v>
      </c>
      <c r="Q25" s="28">
        <f t="shared" si="1"/>
        <v>5</v>
      </c>
      <c r="R25" s="23" t="str">
        <f t="shared" si="2"/>
        <v>LEVE</v>
      </c>
      <c r="S25" s="23" t="str">
        <f>'[1]Análisis de vulnerabilidad'!$J$425</f>
        <v>ALTA</v>
      </c>
      <c r="T25" s="23">
        <f t="shared" si="3"/>
        <v>3</v>
      </c>
      <c r="U25" s="23">
        <f t="shared" si="4"/>
        <v>6</v>
      </c>
      <c r="V25" s="28">
        <f t="shared" si="5"/>
        <v>30</v>
      </c>
      <c r="W25" s="27" t="str">
        <f t="shared" si="6"/>
        <v>BAJO</v>
      </c>
    </row>
    <row r="26" spans="2:23" ht="55.95" customHeight="1" x14ac:dyDescent="0.25">
      <c r="B26" s="23">
        <v>11</v>
      </c>
      <c r="C26" s="24" t="s">
        <v>11</v>
      </c>
      <c r="D26" s="24" t="s">
        <v>62</v>
      </c>
      <c r="E26" s="25" t="s">
        <v>63</v>
      </c>
      <c r="F26" s="25"/>
      <c r="G26" s="25"/>
      <c r="H26" s="25"/>
      <c r="I26" s="25"/>
      <c r="J26" s="27" t="s">
        <v>10</v>
      </c>
      <c r="K26" s="27">
        <f t="shared" si="0"/>
        <v>1</v>
      </c>
      <c r="L26" s="26">
        <v>5</v>
      </c>
      <c r="M26" s="26">
        <v>5</v>
      </c>
      <c r="N26" s="26">
        <v>5</v>
      </c>
      <c r="O26" s="26">
        <v>5</v>
      </c>
      <c r="P26" s="26">
        <v>5</v>
      </c>
      <c r="Q26" s="28">
        <f t="shared" si="1"/>
        <v>25</v>
      </c>
      <c r="R26" s="23" t="str">
        <f t="shared" si="2"/>
        <v>CRÍTICO</v>
      </c>
      <c r="S26" s="23" t="str">
        <f>'[1]Análisis de vulnerabilidad'!$J$425</f>
        <v>ALTA</v>
      </c>
      <c r="T26" s="23">
        <f t="shared" si="3"/>
        <v>3</v>
      </c>
      <c r="U26" s="23">
        <f t="shared" si="4"/>
        <v>3</v>
      </c>
      <c r="V26" s="28">
        <f t="shared" si="5"/>
        <v>75</v>
      </c>
      <c r="W26" s="27" t="str">
        <f t="shared" si="6"/>
        <v>BAJO</v>
      </c>
    </row>
    <row r="27" spans="2:23" ht="55.95" customHeight="1" x14ac:dyDescent="0.25">
      <c r="B27" s="23">
        <v>12</v>
      </c>
      <c r="C27" s="24" t="s">
        <v>12</v>
      </c>
      <c r="D27" s="24" t="s">
        <v>64</v>
      </c>
      <c r="E27" s="25" t="s">
        <v>65</v>
      </c>
      <c r="F27" s="25"/>
      <c r="G27" s="25"/>
      <c r="H27" s="25"/>
      <c r="I27" s="25"/>
      <c r="J27" s="27" t="s">
        <v>10</v>
      </c>
      <c r="K27" s="27">
        <f t="shared" si="0"/>
        <v>1</v>
      </c>
      <c r="L27" s="26">
        <v>4</v>
      </c>
      <c r="M27" s="26">
        <v>4</v>
      </c>
      <c r="N27" s="26">
        <v>4</v>
      </c>
      <c r="O27" s="26">
        <v>4</v>
      </c>
      <c r="P27" s="26">
        <v>4</v>
      </c>
      <c r="Q27" s="28">
        <f t="shared" si="1"/>
        <v>20</v>
      </c>
      <c r="R27" s="23" t="str">
        <f t="shared" si="2"/>
        <v>CRÍTICO</v>
      </c>
      <c r="S27" s="23" t="str">
        <f>'[1]Análisis de vulnerabilidad'!$J$425</f>
        <v>ALTA</v>
      </c>
      <c r="T27" s="23">
        <f t="shared" si="3"/>
        <v>3</v>
      </c>
      <c r="U27" s="23">
        <f t="shared" si="4"/>
        <v>3</v>
      </c>
      <c r="V27" s="28">
        <f t="shared" si="5"/>
        <v>60</v>
      </c>
      <c r="W27" s="27" t="str">
        <f t="shared" si="6"/>
        <v>BAJO</v>
      </c>
    </row>
    <row r="28" spans="2:23" ht="100.8" customHeight="1" x14ac:dyDescent="0.25">
      <c r="B28" s="23">
        <v>13</v>
      </c>
      <c r="C28" s="24" t="s">
        <v>12</v>
      </c>
      <c r="D28" s="24" t="s">
        <v>66</v>
      </c>
      <c r="E28" s="25" t="s">
        <v>67</v>
      </c>
      <c r="F28" s="25"/>
      <c r="G28" s="25"/>
      <c r="H28" s="25"/>
      <c r="I28" s="25"/>
      <c r="J28" s="27" t="s">
        <v>10</v>
      </c>
      <c r="K28" s="27">
        <f t="shared" si="0"/>
        <v>1</v>
      </c>
      <c r="L28" s="26">
        <v>3</v>
      </c>
      <c r="M28" s="26">
        <v>3</v>
      </c>
      <c r="N28" s="26">
        <v>3</v>
      </c>
      <c r="O28" s="26">
        <v>3</v>
      </c>
      <c r="P28" s="26">
        <v>3</v>
      </c>
      <c r="Q28" s="28">
        <f t="shared" si="1"/>
        <v>15</v>
      </c>
      <c r="R28" s="23" t="str">
        <f t="shared" si="2"/>
        <v>MUY GRAVE</v>
      </c>
      <c r="S28" s="23" t="str">
        <f>'[1]Análisis de vulnerabilidad'!$J$425</f>
        <v>ALTA</v>
      </c>
      <c r="T28" s="23">
        <f t="shared" si="3"/>
        <v>3</v>
      </c>
      <c r="U28" s="23">
        <f t="shared" si="4"/>
        <v>3</v>
      </c>
      <c r="V28" s="28">
        <f t="shared" si="5"/>
        <v>45</v>
      </c>
      <c r="W28" s="27" t="str">
        <f t="shared" si="6"/>
        <v>BAJO</v>
      </c>
    </row>
    <row r="29" spans="2:23" ht="55.95" customHeight="1" x14ac:dyDescent="0.25">
      <c r="B29" s="23">
        <v>14</v>
      </c>
      <c r="C29" s="24" t="s">
        <v>12</v>
      </c>
      <c r="D29" s="24" t="s">
        <v>68</v>
      </c>
      <c r="E29" s="25" t="s">
        <v>69</v>
      </c>
      <c r="F29" s="25"/>
      <c r="G29" s="25"/>
      <c r="H29" s="25"/>
      <c r="I29" s="25"/>
      <c r="J29" s="27" t="s">
        <v>10</v>
      </c>
      <c r="K29" s="27">
        <f t="shared" si="0"/>
        <v>1</v>
      </c>
      <c r="L29" s="26">
        <v>2</v>
      </c>
      <c r="M29" s="26">
        <v>2</v>
      </c>
      <c r="N29" s="26">
        <v>2</v>
      </c>
      <c r="O29" s="26">
        <v>2</v>
      </c>
      <c r="P29" s="26">
        <v>2</v>
      </c>
      <c r="Q29" s="28">
        <f t="shared" si="1"/>
        <v>10</v>
      </c>
      <c r="R29" s="23" t="str">
        <f t="shared" si="2"/>
        <v>GRAVE.</v>
      </c>
      <c r="S29" s="23" t="str">
        <f>'[1]Análisis de vulnerabilidad'!$J$425</f>
        <v>ALTA</v>
      </c>
      <c r="T29" s="23">
        <f t="shared" si="3"/>
        <v>3</v>
      </c>
      <c r="U29" s="23">
        <f t="shared" si="4"/>
        <v>3</v>
      </c>
      <c r="V29" s="28">
        <f t="shared" si="5"/>
        <v>30</v>
      </c>
      <c r="W29" s="27" t="str">
        <f t="shared" si="6"/>
        <v>BAJO</v>
      </c>
    </row>
    <row r="30" spans="2:23" ht="55.95" customHeight="1" x14ac:dyDescent="0.25">
      <c r="B30" s="23">
        <v>15</v>
      </c>
      <c r="C30" s="24" t="s">
        <v>12</v>
      </c>
      <c r="D30" s="24" t="s">
        <v>70</v>
      </c>
      <c r="E30" s="25" t="s">
        <v>71</v>
      </c>
      <c r="F30" s="25"/>
      <c r="G30" s="25"/>
      <c r="H30" s="25"/>
      <c r="I30" s="25"/>
      <c r="J30" s="27" t="s">
        <v>10</v>
      </c>
      <c r="K30" s="27">
        <f t="shared" si="0"/>
        <v>1</v>
      </c>
      <c r="L30" s="26">
        <v>1</v>
      </c>
      <c r="M30" s="26">
        <v>1</v>
      </c>
      <c r="N30" s="26">
        <v>1</v>
      </c>
      <c r="O30" s="26">
        <v>1</v>
      </c>
      <c r="P30" s="26">
        <v>1</v>
      </c>
      <c r="Q30" s="28">
        <f t="shared" si="1"/>
        <v>5</v>
      </c>
      <c r="R30" s="23" t="str">
        <f t="shared" si="2"/>
        <v>LEVE</v>
      </c>
      <c r="S30" s="23" t="str">
        <f>'[1]Análisis de vulnerabilidad'!$J$425</f>
        <v>ALTA</v>
      </c>
      <c r="T30" s="23">
        <f t="shared" si="3"/>
        <v>3</v>
      </c>
      <c r="U30" s="23">
        <f t="shared" si="4"/>
        <v>3</v>
      </c>
      <c r="V30" s="28">
        <f t="shared" si="5"/>
        <v>15</v>
      </c>
      <c r="W30" s="27" t="str">
        <f t="shared" si="6"/>
        <v>BAJO</v>
      </c>
    </row>
    <row r="31" spans="2:23" ht="55.95" customHeight="1" x14ac:dyDescent="0.25">
      <c r="B31" s="23">
        <v>16</v>
      </c>
      <c r="C31" s="24" t="s">
        <v>12</v>
      </c>
      <c r="D31" s="24" t="s">
        <v>72</v>
      </c>
      <c r="E31" s="25" t="s">
        <v>73</v>
      </c>
      <c r="F31" s="25"/>
      <c r="G31" s="25"/>
      <c r="H31" s="25"/>
      <c r="I31" s="25"/>
      <c r="J31" s="27"/>
      <c r="K31" s="27" t="str">
        <f t="shared" si="0"/>
        <v/>
      </c>
      <c r="L31" s="26"/>
      <c r="M31" s="26"/>
      <c r="N31" s="26"/>
      <c r="O31" s="26"/>
      <c r="P31" s="26"/>
      <c r="Q31" s="28">
        <f t="shared" si="1"/>
        <v>0</v>
      </c>
      <c r="R31" s="23" t="str">
        <f t="shared" si="2"/>
        <v>LEVE</v>
      </c>
      <c r="S31" s="23" t="str">
        <f>'[1]Análisis de vulnerabilidad'!$J$425</f>
        <v>ALTA</v>
      </c>
      <c r="T31" s="23">
        <f t="shared" si="3"/>
        <v>3</v>
      </c>
      <c r="U31" s="23" t="e">
        <f t="shared" si="4"/>
        <v>#VALUE!</v>
      </c>
      <c r="V31" s="28" t="e">
        <f t="shared" si="5"/>
        <v>#VALUE!</v>
      </c>
      <c r="W31" s="27" t="e">
        <f t="shared" si="6"/>
        <v>#VALUE!</v>
      </c>
    </row>
    <row r="32" spans="2:23" ht="55.95" customHeight="1" x14ac:dyDescent="0.25">
      <c r="B32" s="23">
        <v>17</v>
      </c>
      <c r="C32" s="24" t="s">
        <v>12</v>
      </c>
      <c r="D32" s="24" t="s">
        <v>74</v>
      </c>
      <c r="E32" s="25" t="s">
        <v>75</v>
      </c>
      <c r="F32" s="25"/>
      <c r="G32" s="25"/>
      <c r="H32" s="25"/>
      <c r="I32" s="25"/>
      <c r="J32" s="27"/>
      <c r="K32" s="27" t="str">
        <f t="shared" si="0"/>
        <v/>
      </c>
      <c r="L32" s="26"/>
      <c r="M32" s="26"/>
      <c r="N32" s="26"/>
      <c r="O32" s="26"/>
      <c r="P32" s="26"/>
      <c r="Q32" s="28">
        <f t="shared" si="1"/>
        <v>0</v>
      </c>
      <c r="R32" s="23" t="str">
        <f t="shared" si="2"/>
        <v>LEVE</v>
      </c>
      <c r="S32" s="23" t="str">
        <f>'[1]Análisis de vulnerabilidad'!$J$425</f>
        <v>ALTA</v>
      </c>
      <c r="T32" s="23">
        <f t="shared" si="3"/>
        <v>3</v>
      </c>
      <c r="U32" s="23" t="e">
        <f t="shared" si="4"/>
        <v>#VALUE!</v>
      </c>
      <c r="V32" s="28" t="e">
        <f t="shared" si="5"/>
        <v>#VALUE!</v>
      </c>
      <c r="W32" s="27" t="e">
        <f t="shared" si="6"/>
        <v>#VALUE!</v>
      </c>
    </row>
    <row r="33" spans="2:23" ht="55.95" customHeight="1" x14ac:dyDescent="0.25">
      <c r="B33" s="23">
        <v>18</v>
      </c>
      <c r="C33" s="24" t="s">
        <v>13</v>
      </c>
      <c r="D33" s="24" t="s">
        <v>76</v>
      </c>
      <c r="E33" s="25" t="s">
        <v>77</v>
      </c>
      <c r="F33" s="25"/>
      <c r="G33" s="25"/>
      <c r="H33" s="25"/>
      <c r="I33" s="25"/>
      <c r="J33" s="27"/>
      <c r="K33" s="27" t="str">
        <f t="shared" si="0"/>
        <v/>
      </c>
      <c r="L33" s="26"/>
      <c r="M33" s="26"/>
      <c r="N33" s="26"/>
      <c r="O33" s="26"/>
      <c r="P33" s="26"/>
      <c r="Q33" s="28">
        <f t="shared" si="1"/>
        <v>0</v>
      </c>
      <c r="R33" s="23" t="str">
        <f t="shared" si="2"/>
        <v>LEVE</v>
      </c>
      <c r="S33" s="23" t="str">
        <f>'[1]Análisis de vulnerabilidad'!$J$425</f>
        <v>ALTA</v>
      </c>
      <c r="T33" s="23">
        <f t="shared" si="3"/>
        <v>3</v>
      </c>
      <c r="U33" s="23" t="e">
        <f t="shared" si="4"/>
        <v>#VALUE!</v>
      </c>
      <c r="V33" s="28" t="e">
        <f t="shared" si="5"/>
        <v>#VALUE!</v>
      </c>
      <c r="W33" s="27" t="e">
        <f t="shared" si="6"/>
        <v>#VALUE!</v>
      </c>
    </row>
    <row r="34" spans="2:23" ht="55.95" customHeight="1" x14ac:dyDescent="0.25">
      <c r="B34" s="23">
        <v>19</v>
      </c>
      <c r="C34" s="24" t="s">
        <v>13</v>
      </c>
      <c r="D34" s="24" t="s">
        <v>78</v>
      </c>
      <c r="E34" s="25" t="s">
        <v>82</v>
      </c>
      <c r="F34" s="25"/>
      <c r="G34" s="25"/>
      <c r="H34" s="25"/>
      <c r="I34" s="25"/>
      <c r="J34" s="27"/>
      <c r="K34" s="27" t="str">
        <f t="shared" si="0"/>
        <v/>
      </c>
      <c r="L34" s="26"/>
      <c r="M34" s="26"/>
      <c r="N34" s="26"/>
      <c r="O34" s="26"/>
      <c r="P34" s="26"/>
      <c r="Q34" s="28">
        <f t="shared" si="1"/>
        <v>0</v>
      </c>
      <c r="R34" s="23" t="str">
        <f t="shared" si="2"/>
        <v>LEVE</v>
      </c>
      <c r="S34" s="23" t="str">
        <f>'[1]Análisis de vulnerabilidad'!$J$425</f>
        <v>ALTA</v>
      </c>
      <c r="T34" s="23">
        <f t="shared" si="3"/>
        <v>3</v>
      </c>
      <c r="U34" s="23" t="e">
        <f t="shared" si="4"/>
        <v>#VALUE!</v>
      </c>
      <c r="V34" s="28" t="e">
        <f t="shared" si="5"/>
        <v>#VALUE!</v>
      </c>
      <c r="W34" s="27" t="e">
        <f t="shared" si="6"/>
        <v>#VALUE!</v>
      </c>
    </row>
    <row r="35" spans="2:23" ht="55.95" customHeight="1" x14ac:dyDescent="0.25">
      <c r="B35" s="23">
        <v>20</v>
      </c>
      <c r="C35" s="24"/>
      <c r="D35" s="24"/>
      <c r="E35" s="25"/>
      <c r="F35" s="25"/>
      <c r="G35" s="25"/>
      <c r="H35" s="25"/>
      <c r="I35" s="25"/>
      <c r="J35" s="27"/>
      <c r="K35" s="27" t="str">
        <f t="shared" si="0"/>
        <v/>
      </c>
      <c r="L35" s="26"/>
      <c r="M35" s="26"/>
      <c r="N35" s="26"/>
      <c r="O35" s="26"/>
      <c r="P35" s="26"/>
      <c r="Q35" s="28">
        <f t="shared" si="1"/>
        <v>0</v>
      </c>
      <c r="R35" s="23" t="str">
        <f t="shared" si="2"/>
        <v>LEVE</v>
      </c>
      <c r="S35" s="23" t="str">
        <f>'[1]Análisis de vulnerabilidad'!$J$425</f>
        <v>ALTA</v>
      </c>
      <c r="T35" s="23">
        <f t="shared" si="3"/>
        <v>3</v>
      </c>
      <c r="U35" s="23" t="e">
        <f t="shared" si="4"/>
        <v>#VALUE!</v>
      </c>
      <c r="V35" s="28" t="e">
        <f t="shared" si="5"/>
        <v>#VALUE!</v>
      </c>
      <c r="W35" s="27" t="e">
        <f t="shared" si="6"/>
        <v>#VALUE!</v>
      </c>
    </row>
    <row r="36" spans="2:23" ht="55.95" customHeight="1" x14ac:dyDescent="0.25">
      <c r="B36" s="23">
        <v>21</v>
      </c>
      <c r="C36" s="24"/>
      <c r="D36" s="24"/>
      <c r="E36" s="25"/>
      <c r="F36" s="25"/>
      <c r="G36" s="25"/>
      <c r="H36" s="25"/>
      <c r="I36" s="25"/>
      <c r="J36" s="27"/>
      <c r="K36" s="27" t="str">
        <f t="shared" si="0"/>
        <v/>
      </c>
      <c r="L36" s="26"/>
      <c r="M36" s="26"/>
      <c r="N36" s="26"/>
      <c r="O36" s="26"/>
      <c r="P36" s="26"/>
      <c r="Q36" s="28">
        <f t="shared" si="1"/>
        <v>0</v>
      </c>
      <c r="R36" s="23" t="str">
        <f t="shared" si="2"/>
        <v>LEVE</v>
      </c>
      <c r="S36" s="23" t="str">
        <f>'[1]Análisis de vulnerabilidad'!$J$425</f>
        <v>ALTA</v>
      </c>
      <c r="T36" s="23">
        <f t="shared" si="3"/>
        <v>3</v>
      </c>
      <c r="U36" s="23" t="e">
        <f t="shared" si="4"/>
        <v>#VALUE!</v>
      </c>
      <c r="V36" s="28" t="e">
        <f t="shared" si="5"/>
        <v>#VALUE!</v>
      </c>
      <c r="W36" s="27" t="e">
        <f t="shared" si="6"/>
        <v>#VALUE!</v>
      </c>
    </row>
    <row r="37" spans="2:23" ht="55.95" customHeight="1" x14ac:dyDescent="0.25">
      <c r="B37" s="23">
        <v>22</v>
      </c>
      <c r="C37" s="24"/>
      <c r="D37" s="24"/>
      <c r="E37" s="25"/>
      <c r="F37" s="25"/>
      <c r="G37" s="25"/>
      <c r="H37" s="25"/>
      <c r="I37" s="25"/>
      <c r="J37" s="27"/>
      <c r="K37" s="27" t="str">
        <f t="shared" si="0"/>
        <v/>
      </c>
      <c r="L37" s="26"/>
      <c r="M37" s="26"/>
      <c r="N37" s="26"/>
      <c r="O37" s="26"/>
      <c r="P37" s="26"/>
      <c r="Q37" s="28">
        <f t="shared" si="1"/>
        <v>0</v>
      </c>
      <c r="R37" s="23" t="str">
        <f t="shared" si="2"/>
        <v>LEVE</v>
      </c>
      <c r="S37" s="23" t="str">
        <f>'[1]Análisis de vulnerabilidad'!$J$425</f>
        <v>ALTA</v>
      </c>
      <c r="T37" s="23">
        <f t="shared" si="3"/>
        <v>3</v>
      </c>
      <c r="U37" s="23" t="e">
        <f t="shared" si="4"/>
        <v>#VALUE!</v>
      </c>
      <c r="V37" s="28" t="e">
        <f t="shared" si="5"/>
        <v>#VALUE!</v>
      </c>
      <c r="W37" s="27" t="e">
        <f t="shared" si="6"/>
        <v>#VALUE!</v>
      </c>
    </row>
  </sheetData>
  <mergeCells count="19">
    <mergeCell ref="U14:U15"/>
    <mergeCell ref="V14:V15"/>
    <mergeCell ref="W14:W15"/>
    <mergeCell ref="D1:R4"/>
    <mergeCell ref="K14:K15"/>
    <mergeCell ref="L14:P14"/>
    <mergeCell ref="Q14:Q15"/>
    <mergeCell ref="R14:R15"/>
    <mergeCell ref="S14:S15"/>
    <mergeCell ref="T14:T15"/>
    <mergeCell ref="B1:C4"/>
    <mergeCell ref="B6:W6"/>
    <mergeCell ref="B14:C15"/>
    <mergeCell ref="D14:D15"/>
    <mergeCell ref="E14:E15"/>
    <mergeCell ref="F14:F15"/>
    <mergeCell ref="G14:G15"/>
    <mergeCell ref="H14:I14"/>
    <mergeCell ref="J14:J15"/>
  </mergeCells>
  <conditionalFormatting sqref="J16:K37 L15:P15">
    <cfRule type="containsText" dxfId="98" priority="97" operator="containsText" text="ALTA">
      <formula>NOT(ISERROR(SEARCH("ALTA",J15)))</formula>
    </cfRule>
    <cfRule type="containsText" dxfId="97" priority="98" operator="containsText" text="MEDIA">
      <formula>NOT(ISERROR(SEARCH("MEDIA",J15)))</formula>
    </cfRule>
    <cfRule type="containsText" dxfId="96" priority="99" operator="containsText" text="BAJA">
      <formula>NOT(ISERROR(SEARCH("BAJA",J15)))</formula>
    </cfRule>
  </conditionalFormatting>
  <conditionalFormatting sqref="O20:P20 M17:P19 L16:P16 M20 M31:P37">
    <cfRule type="containsText" dxfId="95" priority="92" operator="containsText" text="5">
      <formula>NOT(ISERROR(SEARCH("5",L16)))</formula>
    </cfRule>
    <cfRule type="containsText" dxfId="94" priority="93" operator="containsText" text="4">
      <formula>NOT(ISERROR(SEARCH("4",L16)))</formula>
    </cfRule>
    <cfRule type="containsText" dxfId="93" priority="94" operator="containsText" text="3">
      <formula>NOT(ISERROR(SEARCH("3",L16)))</formula>
    </cfRule>
    <cfRule type="containsText" dxfId="92" priority="95" operator="containsText" text="2">
      <formula>NOT(ISERROR(SEARCH("2",L16)))</formula>
    </cfRule>
    <cfRule type="containsText" dxfId="91" priority="96" operator="containsText" text="1">
      <formula>NOT(ISERROR(SEARCH("1",L16)))</formula>
    </cfRule>
  </conditionalFormatting>
  <conditionalFormatting sqref="J20:K20">
    <cfRule type="containsText" dxfId="90" priority="89" operator="containsText" text="ALTA">
      <formula>NOT(ISERROR(SEARCH("ALTA",J20)))</formula>
    </cfRule>
    <cfRule type="containsText" dxfId="89" priority="90" operator="containsText" text="MEDIA">
      <formula>NOT(ISERROR(SEARCH("MEDIA",J20)))</formula>
    </cfRule>
    <cfRule type="containsText" dxfId="88" priority="91" operator="containsText" text="BAJA">
      <formula>NOT(ISERROR(SEARCH("BAJA",J20)))</formula>
    </cfRule>
  </conditionalFormatting>
  <conditionalFormatting sqref="N20:P20">
    <cfRule type="containsText" dxfId="87" priority="84" operator="containsText" text="5">
      <formula>NOT(ISERROR(SEARCH("5",N20)))</formula>
    </cfRule>
    <cfRule type="containsText" dxfId="86" priority="85" operator="containsText" text="4">
      <formula>NOT(ISERROR(SEARCH("4",N20)))</formula>
    </cfRule>
    <cfRule type="containsText" dxfId="85" priority="86" operator="containsText" text="3">
      <formula>NOT(ISERROR(SEARCH("3",N20)))</formula>
    </cfRule>
    <cfRule type="containsText" dxfId="84" priority="87" operator="containsText" text="2">
      <formula>NOT(ISERROR(SEARCH("2",N20)))</formula>
    </cfRule>
    <cfRule type="containsText" dxfId="83" priority="88" operator="containsText" text="1">
      <formula>NOT(ISERROR(SEARCH("1",N20)))</formula>
    </cfRule>
  </conditionalFormatting>
  <conditionalFormatting sqref="J21:K21">
    <cfRule type="containsText" dxfId="82" priority="81" operator="containsText" text="ALTA">
      <formula>NOT(ISERROR(SEARCH("ALTA",J21)))</formula>
    </cfRule>
    <cfRule type="containsText" dxfId="81" priority="82" operator="containsText" text="MEDIA">
      <formula>NOT(ISERROR(SEARCH("MEDIA",J21)))</formula>
    </cfRule>
    <cfRule type="containsText" dxfId="80" priority="83" operator="containsText" text="BAJA">
      <formula>NOT(ISERROR(SEARCH("BAJA",J21)))</formula>
    </cfRule>
  </conditionalFormatting>
  <conditionalFormatting sqref="N20">
    <cfRule type="containsText" dxfId="79" priority="76" operator="containsText" text="5">
      <formula>NOT(ISERROR(SEARCH("5",N20)))</formula>
    </cfRule>
    <cfRule type="containsText" dxfId="78" priority="77" operator="containsText" text="4">
      <formula>NOT(ISERROR(SEARCH("4",N20)))</formula>
    </cfRule>
    <cfRule type="containsText" dxfId="77" priority="78" operator="containsText" text="3">
      <formula>NOT(ISERROR(SEARCH("3",N20)))</formula>
    </cfRule>
    <cfRule type="containsText" dxfId="76" priority="79" operator="containsText" text="2">
      <formula>NOT(ISERROR(SEARCH("2",N20)))</formula>
    </cfRule>
    <cfRule type="containsText" dxfId="75" priority="80" operator="containsText" text="1">
      <formula>NOT(ISERROR(SEARCH("1",N20)))</formula>
    </cfRule>
  </conditionalFormatting>
  <conditionalFormatting sqref="J20:K20">
    <cfRule type="containsText" dxfId="74" priority="73" operator="containsText" text="ALTA">
      <formula>NOT(ISERROR(SEARCH("ALTA",J20)))</formula>
    </cfRule>
    <cfRule type="containsText" dxfId="73" priority="74" operator="containsText" text="MEDIA">
      <formula>NOT(ISERROR(SEARCH("MEDIA",J20)))</formula>
    </cfRule>
    <cfRule type="containsText" dxfId="72" priority="75" operator="containsText" text="BAJA">
      <formula>NOT(ISERROR(SEARCH("BAJA",J20)))</formula>
    </cfRule>
  </conditionalFormatting>
  <conditionalFormatting sqref="N20:P20">
    <cfRule type="containsText" dxfId="71" priority="68" operator="containsText" text="5">
      <formula>NOT(ISERROR(SEARCH("5",N20)))</formula>
    </cfRule>
    <cfRule type="containsText" dxfId="70" priority="69" operator="containsText" text="4">
      <formula>NOT(ISERROR(SEARCH("4",N20)))</formula>
    </cfRule>
    <cfRule type="containsText" dxfId="69" priority="70" operator="containsText" text="3">
      <formula>NOT(ISERROR(SEARCH("3",N20)))</formula>
    </cfRule>
    <cfRule type="containsText" dxfId="68" priority="71" operator="containsText" text="2">
      <formula>NOT(ISERROR(SEARCH("2",N20)))</formula>
    </cfRule>
    <cfRule type="containsText" dxfId="67" priority="72" operator="containsText" text="1">
      <formula>NOT(ISERROR(SEARCH("1",N20)))</formula>
    </cfRule>
  </conditionalFormatting>
  <conditionalFormatting sqref="L17:L20 L31:L37">
    <cfRule type="containsText" dxfId="66" priority="63" operator="containsText" text="5">
      <formula>NOT(ISERROR(SEARCH("5",L17)))</formula>
    </cfRule>
    <cfRule type="containsText" dxfId="65" priority="64" operator="containsText" text="4">
      <formula>NOT(ISERROR(SEARCH("4",L17)))</formula>
    </cfRule>
    <cfRule type="containsText" dxfId="64" priority="65" operator="containsText" text="3">
      <formula>NOT(ISERROR(SEARCH("3",L17)))</formula>
    </cfRule>
    <cfRule type="containsText" dxfId="63" priority="66" operator="containsText" text="2">
      <formula>NOT(ISERROR(SEARCH("2",L17)))</formula>
    </cfRule>
    <cfRule type="containsText" dxfId="62" priority="67" operator="containsText" text="1">
      <formula>NOT(ISERROR(SEARCH("1",L17)))</formula>
    </cfRule>
  </conditionalFormatting>
  <conditionalFormatting sqref="O25:P25 M22:P24 L21:P21 M25">
    <cfRule type="containsText" dxfId="61" priority="58" operator="containsText" text="5">
      <formula>NOT(ISERROR(SEARCH("5",L21)))</formula>
    </cfRule>
    <cfRule type="containsText" dxfId="60" priority="59" operator="containsText" text="4">
      <formula>NOT(ISERROR(SEARCH("4",L21)))</formula>
    </cfRule>
    <cfRule type="containsText" dxfId="59" priority="60" operator="containsText" text="3">
      <formula>NOT(ISERROR(SEARCH("3",L21)))</formula>
    </cfRule>
    <cfRule type="containsText" dxfId="58" priority="61" operator="containsText" text="2">
      <formula>NOT(ISERROR(SEARCH("2",L21)))</formula>
    </cfRule>
    <cfRule type="containsText" dxfId="57" priority="62" operator="containsText" text="1">
      <formula>NOT(ISERROR(SEARCH("1",L21)))</formula>
    </cfRule>
  </conditionalFormatting>
  <conditionalFormatting sqref="N25:P25">
    <cfRule type="containsText" dxfId="56" priority="53" operator="containsText" text="5">
      <formula>NOT(ISERROR(SEARCH("5",N25)))</formula>
    </cfRule>
    <cfRule type="containsText" dxfId="55" priority="54" operator="containsText" text="4">
      <formula>NOT(ISERROR(SEARCH("4",N25)))</formula>
    </cfRule>
    <cfRule type="containsText" dxfId="54" priority="55" operator="containsText" text="3">
      <formula>NOT(ISERROR(SEARCH("3",N25)))</formula>
    </cfRule>
    <cfRule type="containsText" dxfId="53" priority="56" operator="containsText" text="2">
      <formula>NOT(ISERROR(SEARCH("2",N25)))</formula>
    </cfRule>
    <cfRule type="containsText" dxfId="52" priority="57" operator="containsText" text="1">
      <formula>NOT(ISERROR(SEARCH("1",N25)))</formula>
    </cfRule>
  </conditionalFormatting>
  <conditionalFormatting sqref="N25">
    <cfRule type="containsText" dxfId="51" priority="48" operator="containsText" text="5">
      <formula>NOT(ISERROR(SEARCH("5",N25)))</formula>
    </cfRule>
    <cfRule type="containsText" dxfId="50" priority="49" operator="containsText" text="4">
      <formula>NOT(ISERROR(SEARCH("4",N25)))</formula>
    </cfRule>
    <cfRule type="containsText" dxfId="49" priority="50" operator="containsText" text="3">
      <formula>NOT(ISERROR(SEARCH("3",N25)))</formula>
    </cfRule>
    <cfRule type="containsText" dxfId="48" priority="51" operator="containsText" text="2">
      <formula>NOT(ISERROR(SEARCH("2",N25)))</formula>
    </cfRule>
    <cfRule type="containsText" dxfId="47" priority="52" operator="containsText" text="1">
      <formula>NOT(ISERROR(SEARCH("1",N25)))</formula>
    </cfRule>
  </conditionalFormatting>
  <conditionalFormatting sqref="N25:P25">
    <cfRule type="containsText" dxfId="46" priority="43" operator="containsText" text="5">
      <formula>NOT(ISERROR(SEARCH("5",N25)))</formula>
    </cfRule>
    <cfRule type="containsText" dxfId="45" priority="44" operator="containsText" text="4">
      <formula>NOT(ISERROR(SEARCH("4",N25)))</formula>
    </cfRule>
    <cfRule type="containsText" dxfId="44" priority="45" operator="containsText" text="3">
      <formula>NOT(ISERROR(SEARCH("3",N25)))</formula>
    </cfRule>
    <cfRule type="containsText" dxfId="43" priority="46" operator="containsText" text="2">
      <formula>NOT(ISERROR(SEARCH("2",N25)))</formula>
    </cfRule>
    <cfRule type="containsText" dxfId="42" priority="47" operator="containsText" text="1">
      <formula>NOT(ISERROR(SEARCH("1",N25)))</formula>
    </cfRule>
  </conditionalFormatting>
  <conditionalFormatting sqref="L22:L25">
    <cfRule type="containsText" dxfId="41" priority="38" operator="containsText" text="5">
      <formula>NOT(ISERROR(SEARCH("5",L22)))</formula>
    </cfRule>
    <cfRule type="containsText" dxfId="40" priority="39" operator="containsText" text="4">
      <formula>NOT(ISERROR(SEARCH("4",L22)))</formula>
    </cfRule>
    <cfRule type="containsText" dxfId="39" priority="40" operator="containsText" text="3">
      <formula>NOT(ISERROR(SEARCH("3",L22)))</formula>
    </cfRule>
    <cfRule type="containsText" dxfId="38" priority="41" operator="containsText" text="2">
      <formula>NOT(ISERROR(SEARCH("2",L22)))</formula>
    </cfRule>
    <cfRule type="containsText" dxfId="37" priority="42" operator="containsText" text="1">
      <formula>NOT(ISERROR(SEARCH("1",L22)))</formula>
    </cfRule>
  </conditionalFormatting>
  <conditionalFormatting sqref="O30:P30 M27:P29 L26:P26 M30">
    <cfRule type="containsText" dxfId="36" priority="33" operator="containsText" text="5">
      <formula>NOT(ISERROR(SEARCH("5",L26)))</formula>
    </cfRule>
    <cfRule type="containsText" dxfId="35" priority="34" operator="containsText" text="4">
      <formula>NOT(ISERROR(SEARCH("4",L26)))</formula>
    </cfRule>
    <cfRule type="containsText" dxfId="34" priority="35" operator="containsText" text="3">
      <formula>NOT(ISERROR(SEARCH("3",L26)))</formula>
    </cfRule>
    <cfRule type="containsText" dxfId="33" priority="36" operator="containsText" text="2">
      <formula>NOT(ISERROR(SEARCH("2",L26)))</formula>
    </cfRule>
    <cfRule type="containsText" dxfId="32" priority="37" operator="containsText" text="1">
      <formula>NOT(ISERROR(SEARCH("1",L26)))</formula>
    </cfRule>
  </conditionalFormatting>
  <conditionalFormatting sqref="N30:P30">
    <cfRule type="containsText" dxfId="31" priority="28" operator="containsText" text="5">
      <formula>NOT(ISERROR(SEARCH("5",N30)))</formula>
    </cfRule>
    <cfRule type="containsText" dxfId="30" priority="29" operator="containsText" text="4">
      <formula>NOT(ISERROR(SEARCH("4",N30)))</formula>
    </cfRule>
    <cfRule type="containsText" dxfId="29" priority="30" operator="containsText" text="3">
      <formula>NOT(ISERROR(SEARCH("3",N30)))</formula>
    </cfRule>
    <cfRule type="containsText" dxfId="28" priority="31" operator="containsText" text="2">
      <formula>NOT(ISERROR(SEARCH("2",N30)))</formula>
    </cfRule>
    <cfRule type="containsText" dxfId="27" priority="32" operator="containsText" text="1">
      <formula>NOT(ISERROR(SEARCH("1",N30)))</formula>
    </cfRule>
  </conditionalFormatting>
  <conditionalFormatting sqref="N30">
    <cfRule type="containsText" dxfId="26" priority="23" operator="containsText" text="5">
      <formula>NOT(ISERROR(SEARCH("5",N30)))</formula>
    </cfRule>
    <cfRule type="containsText" dxfId="25" priority="24" operator="containsText" text="4">
      <formula>NOT(ISERROR(SEARCH("4",N30)))</formula>
    </cfRule>
    <cfRule type="containsText" dxfId="24" priority="25" operator="containsText" text="3">
      <formula>NOT(ISERROR(SEARCH("3",N30)))</formula>
    </cfRule>
    <cfRule type="containsText" dxfId="23" priority="26" operator="containsText" text="2">
      <formula>NOT(ISERROR(SEARCH("2",N30)))</formula>
    </cfRule>
    <cfRule type="containsText" dxfId="22" priority="27" operator="containsText" text="1">
      <formula>NOT(ISERROR(SEARCH("1",N30)))</formula>
    </cfRule>
  </conditionalFormatting>
  <conditionalFormatting sqref="N30:P30">
    <cfRule type="containsText" dxfId="21" priority="18" operator="containsText" text="5">
      <formula>NOT(ISERROR(SEARCH("5",N30)))</formula>
    </cfRule>
    <cfRule type="containsText" dxfId="20" priority="19" operator="containsText" text="4">
      <formula>NOT(ISERROR(SEARCH("4",N30)))</formula>
    </cfRule>
    <cfRule type="containsText" dxfId="19" priority="20" operator="containsText" text="3">
      <formula>NOT(ISERROR(SEARCH("3",N30)))</formula>
    </cfRule>
    <cfRule type="containsText" dxfId="18" priority="21" operator="containsText" text="2">
      <formula>NOT(ISERROR(SEARCH("2",N30)))</formula>
    </cfRule>
    <cfRule type="containsText" dxfId="17" priority="22" operator="containsText" text="1">
      <formula>NOT(ISERROR(SEARCH("1",N30)))</formula>
    </cfRule>
  </conditionalFormatting>
  <conditionalFormatting sqref="L27:L30">
    <cfRule type="containsText" dxfId="16" priority="13" operator="containsText" text="5">
      <formula>NOT(ISERROR(SEARCH("5",L27)))</formula>
    </cfRule>
    <cfRule type="containsText" dxfId="15" priority="14" operator="containsText" text="4">
      <formula>NOT(ISERROR(SEARCH("4",L27)))</formula>
    </cfRule>
    <cfRule type="containsText" dxfId="14" priority="15" operator="containsText" text="3">
      <formula>NOT(ISERROR(SEARCH("3",L27)))</formula>
    </cfRule>
    <cfRule type="containsText" dxfId="13" priority="16" operator="containsText" text="2">
      <formula>NOT(ISERROR(SEARCH("2",L27)))</formula>
    </cfRule>
    <cfRule type="containsText" dxfId="12" priority="17" operator="containsText" text="1">
      <formula>NOT(ISERROR(SEARCH("1",L27)))</formula>
    </cfRule>
  </conditionalFormatting>
  <conditionalFormatting sqref="S16:S37">
    <cfRule type="containsText" dxfId="11" priority="5" operator="containsText" text="MUY">
      <formula>NOT(ISERROR(SEARCH("MUY",S16)))</formula>
    </cfRule>
    <cfRule type="containsText" dxfId="10" priority="10" operator="containsText" text="BAJA">
      <formula>NOT(ISERROR(SEARCH("BAJA",S16)))</formula>
    </cfRule>
    <cfRule type="containsText" dxfId="9" priority="11" operator="containsText" text="MEDIA">
      <formula>NOT(ISERROR(SEARCH("MEDIA",S16)))</formula>
    </cfRule>
    <cfRule type="containsText" dxfId="8" priority="12" operator="containsText" text="ALTA">
      <formula>NOT(ISERROR(SEARCH("ALTA",S16)))</formula>
    </cfRule>
  </conditionalFormatting>
  <conditionalFormatting sqref="R16:R37">
    <cfRule type="containsText" dxfId="7" priority="6" operator="containsText" text="LEVE">
      <formula>NOT(ISERROR(SEARCH("LEVE",R16)))</formula>
    </cfRule>
    <cfRule type="containsText" dxfId="6" priority="7" operator="containsText" text=".">
      <formula>NOT(ISERROR(SEARCH(".",R16)))</formula>
    </cfRule>
    <cfRule type="containsText" dxfId="5" priority="8" operator="containsText" text="MUY">
      <formula>NOT(ISERROR(SEARCH("MUY",R16)))</formula>
    </cfRule>
    <cfRule type="containsText" dxfId="4" priority="9" operator="containsText" text="CRÍTICO">
      <formula>NOT(ISERROR(SEARCH("CRÍTICO",R16)))</formula>
    </cfRule>
  </conditionalFormatting>
  <conditionalFormatting sqref="W16:W37">
    <cfRule type="containsText" dxfId="3" priority="1" operator="containsText" text="BAJO">
      <formula>NOT(ISERROR(SEARCH("BAJO",W16)))</formula>
    </cfRule>
    <cfRule type="containsText" dxfId="2" priority="2" operator="containsText" text="MEDIO">
      <formula>NOT(ISERROR(SEARCH("MEDIO",W16)))</formula>
    </cfRule>
    <cfRule type="containsText" dxfId="1" priority="3" operator="containsText" text="ALTO">
      <formula>NOT(ISERROR(SEARCH("ALTO",W16)))</formula>
    </cfRule>
    <cfRule type="containsText" dxfId="0" priority="4" operator="containsText" text="CRÍTICO">
      <formula>NOT(ISERROR(SEARCH("CRÍTICO",W16)))</formula>
    </cfRule>
  </conditionalFormatting>
  <dataValidations count="2">
    <dataValidation type="list" allowBlank="1" showInputMessage="1" showErrorMessage="1" sqref="C16:C37" xr:uid="{D41D8495-0624-4D36-9083-1E664576A46C}">
      <formula1>$C$8:$C$13</formula1>
    </dataValidation>
    <dataValidation type="list" allowBlank="1" showInputMessage="1" showErrorMessage="1" sqref="J16:J37" xr:uid="{7A687BC2-111B-4739-9DF0-DC76E67153EF}">
      <formula1>$J$8:$J$10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Eisteyn Franklin</dc:creator>
  <cp:lastModifiedBy>Eisteyn Franklin</cp:lastModifiedBy>
  <dcterms:created xsi:type="dcterms:W3CDTF">2021-10-16T04:54:45Z</dcterms:created>
  <dcterms:modified xsi:type="dcterms:W3CDTF">2021-10-16T04:58:44Z</dcterms:modified>
</cp:coreProperties>
</file>